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Dir09\GARE_APPALTO\Gare_2022\2022_075_F_MICROINFUSORI-CGM-FGM\20_Varie\Sito SCR\"/>
    </mc:Choice>
  </mc:AlternateContent>
  <xr:revisionPtr revIDLastSave="0" documentId="13_ncr:1_{0390EA00-BEFC-466A-BF63-6F92551EB28A}" xr6:coauthVersionLast="47" xr6:coauthVersionMax="47" xr10:uidLastSave="{00000000-0000-0000-0000-000000000000}"/>
  <bookViews>
    <workbookView xWindow="-108" yWindow="-108" windowWidth="23256" windowHeight="12456" activeTab="1" xr2:uid="{00000000-000D-0000-FFFF-FFFF00000000}"/>
  </bookViews>
  <sheets>
    <sheet name="LOTTO 1" sheetId="5" r:id="rId1"/>
    <sheet name="LOTTO 1 Movi combo kit" sheetId="12" r:id="rId2"/>
    <sheet name="LOTTO 2" sheetId="6" r:id="rId3"/>
    <sheet name="LOTTO 3" sheetId="7" r:id="rId4"/>
    <sheet name="LOTTO 4" sheetId="4" r:id="rId5"/>
    <sheet name="LOTTO 5" sheetId="9" r:id="rId6"/>
    <sheet name="LOTTO 6" sheetId="10" r:id="rId7"/>
    <sheet name="LOTTO 7" sheetId="11" r:id="rId8"/>
  </sheets>
  <definedNames>
    <definedName name="_xlnm.Print_Area" localSheetId="0">'LOTTO 1'!$A$1:$L$208</definedName>
    <definedName name="_xlnm.Print_Area" localSheetId="1">'LOTTO 1 Movi combo kit'!$A$1:$K$111</definedName>
    <definedName name="_xlnm.Print_Area" localSheetId="2">'LOTTO 2'!$A$1:$K$78</definedName>
    <definedName name="_xlnm.Print_Area" localSheetId="3">'LOTTO 3'!$A$1:$K$126</definedName>
    <definedName name="_xlnm.Print_Area" localSheetId="4">'LOTTO 4'!$A$1:$K$168</definedName>
    <definedName name="_xlnm.Print_Area" localSheetId="5">'LOTTO 5'!$A$1:$K$160</definedName>
    <definedName name="_xlnm.Print_Area" localSheetId="6">'LOTTO 6'!$A$1:$M$154</definedName>
    <definedName name="_xlnm.Print_Area" localSheetId="7">'LOTTO 7'!$A$1:$K$21</definedName>
    <definedName name="_xlnm.Print_Titles" localSheetId="0">'LOTTO 1'!$1:$7</definedName>
    <definedName name="_xlnm.Print_Titles" localSheetId="1">'LOTTO 1 Movi combo kit'!$1:$7</definedName>
    <definedName name="_xlnm.Print_Titles" localSheetId="3">'LOTTO 3'!$1:$7</definedName>
    <definedName name="_xlnm.Print_Titles" localSheetId="4">'LOTTO 4'!$1:$7</definedName>
    <definedName name="_xlnm.Print_Titles" localSheetId="5">'LOTTO 5'!$1:$7</definedName>
    <definedName name="_xlnm.Print_Titles" localSheetId="6">'LOTTO 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3" i="9" l="1"/>
  <c r="M103" i="9"/>
  <c r="L103" i="9"/>
  <c r="O100" i="9"/>
  <c r="L100" i="9"/>
  <c r="M100" i="9" s="1"/>
  <c r="C79" i="10"/>
  <c r="D79" i="10" s="1"/>
  <c r="B79" i="10"/>
  <c r="C78" i="10"/>
  <c r="D78" i="10" s="1"/>
  <c r="B78" i="10"/>
  <c r="D101" i="4"/>
  <c r="D100" i="4"/>
  <c r="D99" i="4"/>
  <c r="D98" i="4"/>
  <c r="C59" i="9" l="1"/>
  <c r="B59" i="9"/>
  <c r="C58" i="9"/>
  <c r="B58" i="9"/>
  <c r="C60" i="4"/>
  <c r="B60" i="4"/>
  <c r="C59" i="4"/>
  <c r="B59" i="4"/>
  <c r="D44" i="10"/>
  <c r="C44" i="10"/>
  <c r="D59" i="9" l="1"/>
  <c r="D58" i="9"/>
  <c r="D60" i="4"/>
  <c r="D59" i="4"/>
  <c r="E44" i="10"/>
  <c r="J100" i="7" l="1"/>
  <c r="E100" i="7"/>
  <c r="E93" i="7"/>
  <c r="D100" i="10" l="1"/>
  <c r="D124" i="9"/>
  <c r="D123" i="9"/>
  <c r="D122" i="9"/>
  <c r="D121" i="9"/>
  <c r="D81" i="4"/>
  <c r="D80" i="4"/>
  <c r="D79" i="4"/>
  <c r="D78" i="4"/>
  <c r="D164" i="5" l="1"/>
  <c r="D163" i="5"/>
  <c r="D161" i="5"/>
  <c r="D160" i="5"/>
  <c r="C159" i="9"/>
  <c r="B159" i="9"/>
  <c r="D159" i="9" s="1"/>
  <c r="C158" i="9"/>
  <c r="B158" i="9"/>
  <c r="C157" i="9"/>
  <c r="B157" i="9"/>
  <c r="C156" i="9"/>
  <c r="B156" i="9"/>
  <c r="C145" i="4"/>
  <c r="B145" i="4"/>
  <c r="C144" i="4"/>
  <c r="B144" i="4"/>
  <c r="C143" i="4"/>
  <c r="B143" i="4"/>
  <c r="C142" i="4"/>
  <c r="B142" i="4"/>
  <c r="D142" i="4" s="1"/>
  <c r="D207" i="5"/>
  <c r="C207" i="5"/>
  <c r="D206" i="5"/>
  <c r="C206" i="5"/>
  <c r="D205" i="5"/>
  <c r="C205" i="5"/>
  <c r="D204" i="5"/>
  <c r="C204" i="5"/>
  <c r="D143" i="4" l="1"/>
  <c r="E206" i="5"/>
  <c r="E205" i="5"/>
  <c r="D157" i="9"/>
  <c r="D158" i="9"/>
  <c r="D156" i="9"/>
  <c r="D144" i="4"/>
  <c r="D145" i="4"/>
  <c r="E207" i="5"/>
  <c r="E204" i="5"/>
  <c r="D120" i="10" l="1"/>
  <c r="D76" i="7"/>
  <c r="D72" i="7"/>
  <c r="D68" i="7"/>
  <c r="D64" i="7"/>
  <c r="D77" i="6"/>
  <c r="D73" i="6"/>
  <c r="D69" i="6"/>
  <c r="D65" i="6"/>
  <c r="D117" i="5"/>
  <c r="D113" i="5"/>
  <c r="D109" i="5"/>
  <c r="D105" i="5"/>
  <c r="C33" i="9" l="1"/>
  <c r="B33" i="9"/>
  <c r="C32" i="9"/>
  <c r="B32" i="9"/>
  <c r="C61" i="10"/>
  <c r="B61" i="10"/>
  <c r="C42" i="4"/>
  <c r="B42" i="4"/>
  <c r="C41" i="4"/>
  <c r="B41" i="4"/>
  <c r="D33" i="9" l="1"/>
  <c r="D32" i="9"/>
  <c r="D61" i="10"/>
  <c r="D42" i="4"/>
  <c r="D41" i="4"/>
</calcChain>
</file>

<file path=xl/sharedStrings.xml><?xml version="1.0" encoding="utf-8"?>
<sst xmlns="http://schemas.openxmlformats.org/spreadsheetml/2006/main" count="2672" uniqueCount="912">
  <si>
    <t>LOTTO</t>
  </si>
  <si>
    <t>DESCRIZIONE</t>
  </si>
  <si>
    <t xml:space="preserve">NOME COMMERCIALE </t>
  </si>
  <si>
    <t>CODICE PRODOTTO</t>
  </si>
  <si>
    <t>CODICE  RDM</t>
  </si>
  <si>
    <t xml:space="preserve">Nome commerciale </t>
  </si>
  <si>
    <t xml:space="preserve">Descrizione </t>
  </si>
  <si>
    <t>CODICE RDM</t>
  </si>
  <si>
    <t xml:space="preserve">Dettaglio  Materiale di consumo </t>
  </si>
  <si>
    <t>CANONE DI NOLEGGIO 
A PAZIENTE
MENSILE
 OFFERTO
(iva esclusa) 
(2 cifre decimali)</t>
  </si>
  <si>
    <t>POSIZIONE IN GRADUATORIA</t>
  </si>
  <si>
    <t>GARA 75-2022 - Gara regionale centralizzata finalizzata alla stipula di accordi quadro per l'affidamento della fornitura in service di microinfusori di insulina, sistemi di monitoraggio continuo della glicemia (CGM), sistemi flash di monitoraggio della glicemia (FGM) con allarmi, e relativo materiale di consumo, occorrenti ai pazienti diabetici delle Aziende sanitarie della Regione Piemonte</t>
  </si>
  <si>
    <t>Sistema di monitoraggio glicemico in continuo (CGM) non impiantabile</t>
  </si>
  <si>
    <t>Sistema di monitoraggio glicemico in continuo (CGM) impiantabile</t>
  </si>
  <si>
    <t>STR. GESTIONE DIABETE CON BASE
POMPA A8</t>
  </si>
  <si>
    <t>CGM_PDM_A8</t>
  </si>
  <si>
    <t>RESERVOIR PACK OF 10 PCS</t>
  </si>
  <si>
    <t>A8_RESERVOIR</t>
  </si>
  <si>
    <t>CGM_SENSOR A7+</t>
  </si>
  <si>
    <t>RICEVITORE PDM A7+</t>
  </si>
  <si>
    <t>A7+_PDM</t>
  </si>
  <si>
    <t>Sensore Guardian 4</t>
  </si>
  <si>
    <t>n.a</t>
  </si>
  <si>
    <t>Microinfusore MiniMed 740G</t>
  </si>
  <si>
    <t>2223581 (RDM del microinfusore)</t>
  </si>
  <si>
    <t>Serbatoio MiniMed reservoir da 3 ml</t>
  </si>
  <si>
    <t>Serbatoio MiniMed reservoir</t>
  </si>
  <si>
    <t>MMT-332A</t>
  </si>
  <si>
    <t>Serbatoio MiniMed reservoir da 1,8 ml</t>
  </si>
  <si>
    <t>MMT-326A</t>
  </si>
  <si>
    <t xml:space="preserve">Serbatoio Medtronic Extended da 3 ml </t>
  </si>
  <si>
    <t>Serbatoio Medtronic Extended</t>
  </si>
  <si>
    <t>MMT-342</t>
  </si>
  <si>
    <t>Medtronic Extended con cannula verticale da 6 mm, catetere 60</t>
  </si>
  <si>
    <t>Set di infusione Medtronic Extended</t>
  </si>
  <si>
    <t>MMT-431A</t>
  </si>
  <si>
    <t>Medtronic Extended con cannula verticale da 6 mm, catetere 80</t>
  </si>
  <si>
    <t>MMT-432A</t>
  </si>
  <si>
    <t>Medtronic Extended con cannula verticale da 9 mm, catetere 60</t>
  </si>
  <si>
    <t>MMT-441A</t>
  </si>
  <si>
    <t>Medtronic Extended con cannula verticale da 9 mm, catetere 80</t>
  </si>
  <si>
    <t>MMT-442A</t>
  </si>
  <si>
    <t>MINIMED MIO ADVANCE con cannula verticale 6 mm, catetere 60 cm</t>
  </si>
  <si>
    <t>Set di infusione MiniMed Mio Advance</t>
  </si>
  <si>
    <t>MMT-242A</t>
  </si>
  <si>
    <t>MINIMED MIO ADVANCE con cannula verticale 6 mm, catetere 110 cm</t>
  </si>
  <si>
    <t>MMT-213A</t>
  </si>
  <si>
    <t>MINIMED MIO ADVANCE con cannula verticale 9 mm, catetere 60 cm</t>
  </si>
  <si>
    <t>MMT-243A</t>
  </si>
  <si>
    <t>MINIMED MIO ADVANCE con cannula verticale 9 mm, catetere 110 cm</t>
  </si>
  <si>
    <t>MMT-244A</t>
  </si>
  <si>
    <t>MINIMED MIO 30 con cannula obliqua 13 mm, catetere 60 cm</t>
  </si>
  <si>
    <t>Set di infusione MiniMed Mio 30</t>
  </si>
  <si>
    <t>MMT-905A</t>
  </si>
  <si>
    <t>MINIMED MIO 30 con cannula obliqua 13 mm, catetere 110 cm</t>
  </si>
  <si>
    <t>MMT-906A</t>
  </si>
  <si>
    <t>MINIMED QUICK-SET con cannula verticale da 6 mm, catetere 45 cm</t>
  </si>
  <si>
    <t>Set di infusione MiniMed Quick-Set</t>
  </si>
  <si>
    <t>MMT-394A</t>
  </si>
  <si>
    <t>MINIMED QUICK-SET con cannula verticale da 6 mm, catetere 60 cm</t>
  </si>
  <si>
    <t>MMT-399A</t>
  </si>
  <si>
    <t>MINIMED QUICK-SET con cannula verticale da 6 mm, catetere 80 cm</t>
  </si>
  <si>
    <t>MMT-387A</t>
  </si>
  <si>
    <t>MINIMED QUICK-SET con cannula verticale da 6 mm, catetere 110 cm</t>
  </si>
  <si>
    <t>MMT-398A</t>
  </si>
  <si>
    <t>MINIMED QUICK-SET con cannula verticale da 9 mm, catetere 60 cm</t>
  </si>
  <si>
    <t>MMT-397A</t>
  </si>
  <si>
    <t>MINIMED QUICK-SET con cannula verticale da 9 mm, catetere 80 cm</t>
  </si>
  <si>
    <t>MMT-386A</t>
  </si>
  <si>
    <t>MINIMED QUICK-SET con cannula verticale da 9 mm, catetere 110 cm</t>
  </si>
  <si>
    <t>MMT-396A</t>
  </si>
  <si>
    <t>Insertore Quick-serter per set di infusione MiniMed Quick-Set</t>
  </si>
  <si>
    <t>Insertore Quick-serter</t>
  </si>
  <si>
    <t>MMT-305QS</t>
  </si>
  <si>
    <t>MINIMED SILHOUETTE con cannula obliqua da 13 mm, catetere 45 cm</t>
  </si>
  <si>
    <t>Set di infusione MiniMed Silhouette</t>
  </si>
  <si>
    <t>MMT-368A</t>
  </si>
  <si>
    <t>MINIMED SILHOUETTE con cannula obliqua da 13 mm, catetere 60 cm</t>
  </si>
  <si>
    <t>MMT-381A</t>
  </si>
  <si>
    <t>MINIMED SILHOUETTE con cannula obliqua da 13 mm, catetere 80 cm</t>
  </si>
  <si>
    <t>MMT-383A</t>
  </si>
  <si>
    <t>MINIMED SILHOUETTE con cannula obliqua da 13 mm, catetere 110 cm</t>
  </si>
  <si>
    <t>MMT-382A</t>
  </si>
  <si>
    <t>MINIMED SILHOUETTE con cannula obliqua da 17 mm, catetere 60 cm</t>
  </si>
  <si>
    <t>MMT-378A</t>
  </si>
  <si>
    <t>MINIMED SILHOUETTE con cannula obliqua da 17 mm, catetere 80 cm</t>
  </si>
  <si>
    <t>MMT-384A</t>
  </si>
  <si>
    <t>MINIMED SILHOUETTE con cannula obliqua da 17 mm, catetere 110 cm</t>
  </si>
  <si>
    <t>MMT-377A</t>
  </si>
  <si>
    <t>Insertore Sil-serter per set di infusione MiniMed Silhouette</t>
  </si>
  <si>
    <t>Insertore Sil-serter</t>
  </si>
  <si>
    <t>MMT-385</t>
  </si>
  <si>
    <t>MINIMED SURE-T con ago verticale da 6 mm, catetere 45 cm</t>
  </si>
  <si>
    <t>Set di infusione MiniMed Sure-T</t>
  </si>
  <si>
    <t>MMT-862A</t>
  </si>
  <si>
    <t>MINIMED SURE-T con ago verticale  da 6 mm, catetere 60 cm</t>
  </si>
  <si>
    <t>MMT-864A</t>
  </si>
  <si>
    <t>MINIMED SURE-T con ago verticale da 6 mm, catetere 80 cm</t>
  </si>
  <si>
    <t>MMT-866A</t>
  </si>
  <si>
    <t>MINIMED SURE-T con ago verticale da 8 mm, catetere 60 cm</t>
  </si>
  <si>
    <t>MMT-874A</t>
  </si>
  <si>
    <t>MINIMED SURE-T con ago verticale da 8 mm, catetere 80 cm</t>
  </si>
  <si>
    <t>MMT-876A</t>
  </si>
  <si>
    <t>MINIMED SURE-T con ago verticale da 10 mm, catetere 60 cm</t>
  </si>
  <si>
    <t>MMT-884A</t>
  </si>
  <si>
    <t>MINIMED SURE-T con ago verticale da 10 mm, catetere 80 cm</t>
  </si>
  <si>
    <t>MMT-886A</t>
  </si>
  <si>
    <t>Batterie Energizere AA</t>
  </si>
  <si>
    <t>ACC-LR6</t>
  </si>
  <si>
    <t>Sistema MiniMed 740G</t>
  </si>
  <si>
    <t>Kit trasmettitore Guardian Link 3</t>
  </si>
  <si>
    <t>Kit trasmettitore Guardian Link 4</t>
  </si>
  <si>
    <t>MMT-7910W1</t>
  </si>
  <si>
    <t>Sensore Guardian Sensor 3</t>
  </si>
  <si>
    <t>Sensore Guardian Sensor 4</t>
  </si>
  <si>
    <t>MMT-7020C1</t>
  </si>
  <si>
    <t>1993983 (RDM del microinfusore)</t>
  </si>
  <si>
    <t>Kit trasmettitore Guardian 4</t>
  </si>
  <si>
    <t>MMT-7840W1</t>
  </si>
  <si>
    <t>MMT-7040C1</t>
  </si>
  <si>
    <t>Medisafe WITH - Remote Control</t>
  </si>
  <si>
    <t>MZ*PR01T</t>
  </si>
  <si>
    <t>Unità principale</t>
  </si>
  <si>
    <t>Pump Unit</t>
  </si>
  <si>
    <t xml:space="preserve">MZ*PP01T </t>
  </si>
  <si>
    <t>Dispositivo di riempimento</t>
  </si>
  <si>
    <t>Filling Device</t>
  </si>
  <si>
    <t xml:space="preserve">MZ*PF01T </t>
  </si>
  <si>
    <t>Cartuccia</t>
  </si>
  <si>
    <t>Cartridge</t>
  </si>
  <si>
    <t xml:space="preserve">MZ*PC10T </t>
  </si>
  <si>
    <t>Infusion Set</t>
  </si>
  <si>
    <t xml:space="preserve">MZ*PS10T </t>
  </si>
  <si>
    <t>Batterie per telecomando</t>
  </si>
  <si>
    <t xml:space="preserve">Duracell Plus AAA </t>
  </si>
  <si>
    <t>MN2400PLUS4</t>
  </si>
  <si>
    <t>N.A.</t>
  </si>
  <si>
    <t xml:space="preserve">DITTA OFFERENTE </t>
  </si>
  <si>
    <t>DITTA PRODUTTRICE</t>
  </si>
  <si>
    <t>Senseonics, Inc.</t>
  </si>
  <si>
    <t>EVERSENSE E3 SMART TRANSMITTER
EVERSENSE E3 SENSOR</t>
  </si>
  <si>
    <t>EVERSENSE E3 SMART TRANSMITTER COD.90008167
 EVERSENSE E3 SENSOR COD.90008166</t>
  </si>
  <si>
    <t>Dettaglio  Materiale di consumo offerto</t>
  </si>
  <si>
    <t>IMPORTO UNITARIO (IVA ESCLUSA)</t>
  </si>
  <si>
    <t>sconto merce</t>
  </si>
  <si>
    <t>Kit per eseguire la procedura</t>
  </si>
  <si>
    <t>Procedure Pack VYGON</t>
  </si>
  <si>
    <t>132693/R</t>
  </si>
  <si>
    <t>Cerotti Adesivi</t>
  </si>
  <si>
    <t>NB: LA QUOTA ATTRIBUIBILE ALLA FORNITURA DEI DISPOSITIVI MEDICI (A) + LA QUOTA ATTRIBUIBILE ALL'EROGAZIONE DEL SERVIZIO (B) = CANONE DI NOLEGGIO  A PAZIENTE MENSILE  OFFERTO</t>
  </si>
  <si>
    <t>Quota attribuibile alla fornitura dei dispositivi medici (A)</t>
  </si>
  <si>
    <t xml:space="preserve">Quota attribuibile alla erogazione del servizio (B) </t>
  </si>
  <si>
    <t>Canone di noleggio  a paziente mensile  offerto (iva esclusa) (A+B)</t>
  </si>
  <si>
    <t>EVERSENSE E3 SMART TRANSMITTER
N.Repertorio: 2279330
R EVERSENSE E3 SENSOR
N.Repertorio: 2279333/R</t>
  </si>
  <si>
    <t>Strumenti di inserimento Eversense E3</t>
  </si>
  <si>
    <t>EVERSENSE ADHESIVE PATCH</t>
  </si>
  <si>
    <t>Al fine di ottemperare alla normativa attualmente vigente, indicare separatemente 
L’importo del canone mensile attribuibile al servizio e l’importo del canone mensile attribuibile ai dispositivi</t>
  </si>
  <si>
    <t>Sistema di monitoraggio glicemico in continuo (CGM) non impiantabile.</t>
  </si>
  <si>
    <t>ABBOTT S.R.L.
P IVA 00076670595</t>
  </si>
  <si>
    <t>Abbott Diabetes Care Ltd. Range Road Witney, Oxon, OX29 OYL Regno Unito</t>
  </si>
  <si>
    <t>- FREESTYLE LIBRE 3 APP (IOS)
- FREESTYLE LIBRE 3 APP (ANDROID)
- FREESTYLE LIBRE 3 SISTEMA DI MONITORAGGIO CONTINUO DEL GLUCOSIO (KIT SENSORE)</t>
  </si>
  <si>
    <t>* Richiede app scaricabile dal paziente dal web</t>
  </si>
  <si>
    <t xml:space="preserve">Al fine di ottemperare alla normativa attualmente vigente, indicare separatemente 
L’importo del canone mensile attribuibile al servizio e l’importo del canone mensile attribuibile ai dispositivi </t>
  </si>
  <si>
    <t>Canone di noleggio  a paziente mensile  offerto (iva esclusa) (A+B) *</t>
  </si>
  <si>
    <t>MICROTECH MEDICAL</t>
  </si>
  <si>
    <t xml:space="preserve">Materiale di consumo </t>
  </si>
  <si>
    <t>Sensore G-TRAK</t>
  </si>
  <si>
    <t>G7-S01A</t>
  </si>
  <si>
    <t>TIPOLOGIA</t>
  </si>
  <si>
    <t>MEDTRUM TECHNOLOGIES INC.</t>
  </si>
  <si>
    <t>Dispositivo:</t>
  </si>
  <si>
    <t>Materiale di consumo:</t>
  </si>
  <si>
    <t>NOTE</t>
  </si>
  <si>
    <t xml:space="preserve">IMPORTO UNITARIO (IVA ESCLUSA)                  </t>
  </si>
  <si>
    <t>CANONE NOLEGGIO MENSILE</t>
  </si>
  <si>
    <t xml:space="preserve">Serbatoio per Microinfusore </t>
  </si>
  <si>
    <t>Canone noleggio mensile con Cambio ogni 3 giorni</t>
  </si>
  <si>
    <t>Canone noleggio mensile con Cambio ogni 2 giorni</t>
  </si>
  <si>
    <t>POSIZIONE I GRADUATORIA</t>
  </si>
  <si>
    <t xml:space="preserve">TRASMETTITORE A7+ </t>
  </si>
  <si>
    <t>CGM_TRANS A7</t>
  </si>
  <si>
    <t xml:space="preserve">GLUCOSE SENSOR A7+ ( CONF. 4PZ) </t>
  </si>
  <si>
    <t>Trasmettitore</t>
  </si>
  <si>
    <t>Sensori per CGM</t>
  </si>
  <si>
    <t>POSIZIONE IN GRADIUATOIRA</t>
  </si>
  <si>
    <t>4.a)</t>
  </si>
  <si>
    <t>Terumo Corporation</t>
  </si>
  <si>
    <t>4.b)</t>
  </si>
  <si>
    <t>*IMPORTO UNITARIO (IVA ESCLUSA) cambio ogni 3 gg</t>
  </si>
  <si>
    <t>*IMPORTO UNITARIO (IVA ESCLUSA) cambio ogni 2 gg</t>
  </si>
  <si>
    <t xml:space="preserve">Set di infusione </t>
  </si>
  <si>
    <t>Microinfusore per insulina senza catetere (patch pump) non associato a monitoraggio glicemico continuo.
- con cambio di consumabile ogni 3 giorni</t>
  </si>
  <si>
    <t>Microinfusore per insulina senza catetere (patch pump) non associato a monitoraggio glicemico continuo.
- con cambio di consumabile ogni  2 giorni</t>
  </si>
  <si>
    <t>Solo materiale consumo cambio ogni 3 gg</t>
  </si>
  <si>
    <t>Solo materiale consumo cambio ogni 2 gg</t>
  </si>
  <si>
    <t>Zhejiang POCTech Co., Ltd</t>
  </si>
  <si>
    <t xml:space="preserve">prisma CT-100 </t>
  </si>
  <si>
    <t>BIO401, BIO403, BIO404, BIO405</t>
  </si>
  <si>
    <t>2044857, 2044866, 2045895, 2044854</t>
  </si>
  <si>
    <t>DURATA</t>
  </si>
  <si>
    <t>Trasmettitore CT-100C10</t>
  </si>
  <si>
    <t>SISTEMA DI MONITORAGGIO CONTINUO DEL GLUCOSIO - TRASMETTITORE</t>
  </si>
  <si>
    <t>BIO401</t>
  </si>
  <si>
    <t>24 MESI</t>
  </si>
  <si>
    <t>Sensore CT-202</t>
  </si>
  <si>
    <t>SENSORI PER SISTEMA DI MONITORAGGIO CONTINUO DEL GLUCOSIO</t>
  </si>
  <si>
    <t>BIO403</t>
  </si>
  <si>
    <t>10 GIORNI</t>
  </si>
  <si>
    <t>Ricevitore CT-100BD</t>
  </si>
  <si>
    <t>SISTEMA DI MONITORAGGIO CONTINUO DEL GLUCOSIO - RICEVITORE</t>
  </si>
  <si>
    <t>BIO404</t>
  </si>
  <si>
    <t>48 MESI</t>
  </si>
  <si>
    <t>Applicazione mobile POCTech CGM</t>
  </si>
  <si>
    <t>SOFTWARE PER SISTEMI DI MONITORAGGIO CONTINUO DEL GLUCOSIO</t>
  </si>
  <si>
    <t>BIO405</t>
  </si>
  <si>
    <t>**********************************************************************************************************************************************************************************************************************</t>
  </si>
  <si>
    <t>1.a)</t>
  </si>
  <si>
    <t>Medtronic Italia S.p.A</t>
  </si>
  <si>
    <t>Medtronic MiniMed</t>
  </si>
  <si>
    <t>1.b)</t>
  </si>
  <si>
    <t xml:space="preserve">Medtronic MiniMed; Unomedical A/S </t>
  </si>
  <si>
    <t>per i prezzi unitari si può fare riferimento al listino allegato;
i singoli prodotti sono compresi nel service e riconducibili ai codici di fatturazione indicati nella sezione "descrizione"</t>
  </si>
  <si>
    <t>1.a) B</t>
  </si>
  <si>
    <t>1.b) B</t>
  </si>
  <si>
    <t>1.a) B1</t>
  </si>
  <si>
    <t>1.b) B1</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</si>
  <si>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scheme val="minor"/>
      </rPr>
      <t>3 o più giorni</t>
    </r>
  </si>
  <si>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11"/>
        <color rgb="FF0000FF"/>
        <rFont val="Calibri"/>
        <family val="2"/>
      </rPr>
      <t>2 giorni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</si>
  <si>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ADU8-MHCLCON2D</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</si>
  <si>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ADU8-MHCLCON</t>
    </r>
  </si>
  <si>
    <t>2.a)</t>
  </si>
  <si>
    <t xml:space="preserve">Codice di fatturazione 	
OLU8-MSAP5 comprende:
BNIT740GB (comprende: Sistema MiniMed™ 740G MMT-1862WWA, CND: Z120402160103 - N° Repertorio: 2223581; Guardian™ Link 3 Bluetooth MMT-7910W1, CND: Z1204021680 - N° Repertorio: 1994779; Glucometro Accu-Chek® Guide Link 08116083016M, CND: W0201060102 - N° Repertorio: 1764669) </t>
  </si>
  <si>
    <t>2.b)</t>
  </si>
  <si>
    <t xml:space="preserve">Codice di fatturazione OLU8-MSAP2D comprende:
BNIT740GB (comprende: Sistema MiniMed™ 740G MMT-1862WWA, CND: Z120402160103 - N° Repertorio: 2223581; Guardian™ Link 3 Bluetooth MMT-7910W1, CND: Z1204021680 - N° Repertorio: 1994779; Glucometro Accu-Chek® Guide Link 08116083016M, CND: W0201060102 - N° Repertorio: 1764669 </t>
  </si>
  <si>
    <t>Medtronic MiniMed;
Unomedical A/S</t>
  </si>
  <si>
    <t>2.a) B</t>
  </si>
  <si>
    <t>2.b) B</t>
  </si>
  <si>
    <t>2.a) B1</t>
  </si>
  <si>
    <t>2.b) B1</t>
  </si>
  <si>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</si>
  <si>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integrato o associato/integrabile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</si>
  <si>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ADU8-MSAP5CON</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</si>
  <si>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ADU8-MSAPCON2D</t>
    </r>
  </si>
  <si>
    <t>3.a)</t>
  </si>
  <si>
    <t xml:space="preserve">Codice di fatturazione SERVICED3-MCSIICON comprende:
BNIT740 (comprende: Sistema MiniMed™ 740G MMT-1862WWA, CND: Z120402160103 - N° Repertorio: 2223581;  Glucometro Accu-Chek® Guide Link 08116083016M, CND: W0201060102 - N° Repertorio: 1764669) </t>
  </si>
  <si>
    <t>3.b)</t>
  </si>
  <si>
    <t xml:space="preserve">Codice di fatturazione ADU9-CONS2DAYS comprende:
BNIT740 (comprende: Sistema MiniMed™ 740G MMT-1862WWA, CND: Z120402160103 - N° Repertorio: 2223581;  Glucometro Accu-Chek® Guide Link 08116083016M, CND: W0201060102 - N° Repertorio: 1764669) </t>
  </si>
  <si>
    <t>3.a) B</t>
  </si>
  <si>
    <t>3.b) B</t>
  </si>
  <si>
    <t>3.a) B1</t>
  </si>
  <si>
    <t>3.b) B1</t>
  </si>
  <si>
    <r>
      <t xml:space="preserve">Microinfusore per insulina con catetere, non associato a monitoraggio glicemico continuo.
- con materiale di consumo che preveda il cambio di set infusionale e serbatoio ogni </t>
    </r>
    <r>
      <rPr>
        <sz val="11"/>
        <color rgb="FF0000FF"/>
        <rFont val="Calibri"/>
        <family val="2"/>
        <scheme val="minor"/>
      </rPr>
      <t>3 o più giorni</t>
    </r>
  </si>
  <si>
    <r>
      <t xml:space="preserve">Microinfusore per insulina con catetere, non associato a monitoraggio glicemico continuo.
- con materiale di consumo che preveda il cambio di set infusionale e serbatoio ogni </t>
    </r>
    <r>
      <rPr>
        <sz val="11"/>
        <color rgb="FF0000FF"/>
        <rFont val="Calibri"/>
        <family val="2"/>
      </rPr>
      <t>2 giorni</t>
    </r>
  </si>
  <si>
    <r>
      <t xml:space="preserve">MATERIALE DI CONSUMO che preveda il cambio di set infusionale e serbatoio ogni </t>
    </r>
    <r>
      <rPr>
        <sz val="11"/>
        <color rgb="FF0000FF"/>
        <rFont val="Calibri"/>
        <family val="2"/>
      </rPr>
      <t>3 o più giorni</t>
    </r>
    <r>
      <rPr>
        <sz val="11"/>
        <rFont val="Calibri"/>
        <family val="2"/>
      </rPr>
      <t xml:space="preserve">
codice di fatturazione: SERVICED3-MCSII</t>
    </r>
  </si>
  <si>
    <r>
      <t>MATERIALE DI CONSUMO che preveda il cambio di set infusionale e serbatoio ogni</t>
    </r>
    <r>
      <rPr>
        <sz val="11"/>
        <color rgb="FF0000FF"/>
        <rFont val="Calibri"/>
        <family val="2"/>
      </rPr>
      <t xml:space="preserve"> 2 giorni</t>
    </r>
    <r>
      <rPr>
        <sz val="11"/>
        <rFont val="Calibri"/>
        <family val="2"/>
      </rPr>
      <t xml:space="preserve">
codice di fatturazione: OLU8-MCSII2DAY</t>
    </r>
  </si>
  <si>
    <t>Sistema Guardian 4</t>
  </si>
  <si>
    <t>MMT-7920QW1</t>
  </si>
  <si>
    <t>Dettaglio  Materiale offerto</t>
  </si>
  <si>
    <t>Sensore in continuo del glucosio Guardian 4</t>
  </si>
  <si>
    <t>MMT-7040QC1</t>
  </si>
  <si>
    <t>Ricevitore per sistema Guardian 4</t>
  </si>
  <si>
    <t>Batterie Energizer AAA</t>
  </si>
  <si>
    <t>MMT-625EU</t>
  </si>
  <si>
    <t>Cerotti Tegaderm 3M</t>
  </si>
  <si>
    <t>HMS-9546HP</t>
  </si>
  <si>
    <t>6) B</t>
  </si>
  <si>
    <t>4.a</t>
  </si>
  <si>
    <t>4.b</t>
  </si>
  <si>
    <r>
      <t xml:space="preserve">Microinfusore per insulina senza catetere (patch pump) non associato a monitoraggio glicemico continuo </t>
    </r>
    <r>
      <rPr>
        <sz val="11"/>
        <color rgb="FFFF0000"/>
        <rFont val="Calibri"/>
        <family val="2"/>
      </rPr>
      <t>CON CAMBIO OGNI 3 GIORNI</t>
    </r>
  </si>
  <si>
    <r>
      <t xml:space="preserve">Microinfusore per insulina senza catetere (patch pump) non associato a monitoraggio glicemico continuo </t>
    </r>
    <r>
      <rPr>
        <sz val="11"/>
        <color rgb="FFFF0000"/>
        <rFont val="Calibri"/>
        <family val="2"/>
      </rPr>
      <t>CON CAMBIO OGNI 2 GIORNI</t>
    </r>
  </si>
  <si>
    <t>EOFLOW Co.LTD</t>
  </si>
  <si>
    <t>GLUCOMEN DAY PUMP - 
ADM SHIPPING PACK_IT</t>
  </si>
  <si>
    <t>LOTTO 4a</t>
  </si>
  <si>
    <t>LOTTO 4b</t>
  </si>
  <si>
    <t>GLUCOMEN DAY PATCH (TUBELESS E MONOUSO)</t>
  </si>
  <si>
    <t>GLUCOMEN DAY PUMP PATCH</t>
  </si>
  <si>
    <t>DITTA
PRODUTTRICE</t>
  </si>
  <si>
    <r>
      <t xml:space="preserve">CODICE
PRODOTTO
</t>
    </r>
    <r>
      <rPr>
        <b/>
        <sz val="9"/>
        <color rgb="FFFF0000"/>
        <rFont val="Calibri Light"/>
        <family val="2"/>
        <scheme val="major"/>
      </rPr>
      <t>RENTAL FEE</t>
    </r>
  </si>
  <si>
    <t>CANONE DI
NOLEGGIO A
PAZIENTE
MENSILE
 OFFERTO
(iva esclusa) 
(2 cifre decimali)</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</si>
  <si>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3 o più giorni</t>
    </r>
  </si>
  <si>
    <t>ROCHE DIABETES
CARE GMBH
e DIABELOOP SA</t>
  </si>
  <si>
    <t>Rental fee AC Insight DBLG1 3 dd</t>
  </si>
  <si>
    <t>08301417001</t>
  </si>
  <si>
    <t>Vedasi dettaglio
Dispositivo Offerto
e Materiale di Consumo</t>
  </si>
  <si>
    <r>
      <t xml:space="preserve">Microinfusore per insulina con catetere integrato a monitoraggio glicemico
continuo, con algoritmo di controllo automatico dell’erogazione di insulina
(sistema ad ansa chiusa ibrida avanzato AHCL).
- con materiale di consumo che preveda il cambio di set infusionale e
serbatoio ogni </t>
    </r>
    <r>
      <rPr>
        <sz val="9"/>
        <color rgb="FF0000FF"/>
        <rFont val="Calibri Light"/>
        <family val="2"/>
        <scheme val="major"/>
      </rPr>
      <t>2 giorni</t>
    </r>
  </si>
  <si>
    <t>Rental fee AC Insight DBLG1 2 dd</t>
  </si>
  <si>
    <t>08301433001</t>
  </si>
  <si>
    <r>
      <t xml:space="preserve">MATERIALE DI CONSUMO che preveda il cambio di set
infusionale e serbatoio ogni </t>
    </r>
    <r>
      <rPr>
        <sz val="9"/>
        <color rgb="FF0000FF"/>
        <rFont val="Calibri Light"/>
        <family val="2"/>
        <scheme val="major"/>
      </rPr>
      <t>3 o più giorni</t>
    </r>
  </si>
  <si>
    <t>Rental fee AC Insight DBLG1 3 dd consum</t>
  </si>
  <si>
    <t>10178370001</t>
  </si>
  <si>
    <t>Vedasi dettaglio
Materiale di Consumo</t>
  </si>
  <si>
    <r>
      <t>MATERIALE DI CONSUMO che preveda il cambio di set
infusionale e serbatoio ogni</t>
    </r>
    <r>
      <rPr>
        <sz val="9"/>
        <color rgb="FF0000FF"/>
        <rFont val="Calibri Light"/>
        <family val="2"/>
        <scheme val="major"/>
      </rPr>
      <t xml:space="preserve"> 2 giorni</t>
    </r>
  </si>
  <si>
    <t>Rental fee AC Insight DBLG1 2 dd consum</t>
  </si>
  <si>
    <t>10178418001</t>
  </si>
  <si>
    <t>Dettaglio Dispositivo offerto</t>
  </si>
  <si>
    <t>NOME COMMERCIALE</t>
  </si>
  <si>
    <t>Accu-Chek Insight Insulin Pump</t>
  </si>
  <si>
    <t>09029583001</t>
  </si>
  <si>
    <t>Dispositivo DBLG1</t>
  </si>
  <si>
    <t>09839372001</t>
  </si>
  <si>
    <t>Dettaglio Materiale di consumo offerto</t>
  </si>
  <si>
    <t>Accu-Chek Insight Flex Cannula 6</t>
  </si>
  <si>
    <t>06541801001</t>
  </si>
  <si>
    <t>Accu-Chek Insight Flex Cannula 8</t>
  </si>
  <si>
    <t>06541810001</t>
  </si>
  <si>
    <t>Accu-Chek Insight Flex Cannula 10</t>
  </si>
  <si>
    <t>06541798001</t>
  </si>
  <si>
    <t>Accu-Chek Insight Adattatore e catetere 40 cm</t>
  </si>
  <si>
    <t>06485472001</t>
  </si>
  <si>
    <t>Accu-Chek Insight Adattatore e e catetere 70 cm</t>
  </si>
  <si>
    <t>06485499001</t>
  </si>
  <si>
    <t>Accu-Chek Insight Adattatore e e catetere 100 cm</t>
  </si>
  <si>
    <t>06485464001</t>
  </si>
  <si>
    <t>Accu-Chek LinkAssist Plus</t>
  </si>
  <si>
    <t>05511097001</t>
  </si>
  <si>
    <t>Accu-Chek Insight Tender Cannula 13</t>
  </si>
  <si>
    <t>06541836001</t>
  </si>
  <si>
    <t>Accu-Chek Insight Tender Cannula 17</t>
  </si>
  <si>
    <t>06541844001</t>
  </si>
  <si>
    <t>Accu-Chek Insight Rapid Cannula 6mm</t>
  </si>
  <si>
    <t>08699011001</t>
  </si>
  <si>
    <t>Accu-Chek Insight Rapid Cannula 8mm</t>
  </si>
  <si>
    <t>08699038001</t>
  </si>
  <si>
    <t>Accu-Chek Insight Rapid Cannula 10mm</t>
  </si>
  <si>
    <t>08699046001</t>
  </si>
  <si>
    <t>NA</t>
  </si>
  <si>
    <t>Copri-batteria Accu-Chek Insight</t>
  </si>
  <si>
    <t>07738196001</t>
  </si>
  <si>
    <t xml:space="preserve">Dexcom G6 Trasmettitore </t>
  </si>
  <si>
    <t>08973822001</t>
  </si>
  <si>
    <t>Dexcom G6 sensori per il monitoraggio glicemico (3 pz)</t>
  </si>
  <si>
    <t>08972591001</t>
  </si>
  <si>
    <t>Dexcom G6 sensori per il monitoraggio glicemico (1 pz)</t>
  </si>
  <si>
    <t>08971803001</t>
  </si>
  <si>
    <t xml:space="preserve">Al fine di ottemperare alla normativa attualmente vigente, indicare separatemente.
L’importo del canone mensile attribuibile al servizio e l’importo del canone mensile attribuibile ai dispositivi </t>
  </si>
  <si>
    <t>Quota attribuibile
alla fornitura dei
dispositivi medici (A)</t>
  </si>
  <si>
    <t xml:space="preserve">Quota attribuibile
alla erogazione
del servizio (B) </t>
  </si>
  <si>
    <t>Canone di noleggio
a paziente mensile 
offerto (iva esclusa) (A+B)</t>
  </si>
  <si>
    <t>Note</t>
  </si>
  <si>
    <t>Voce 1.a) Rental fee AC Insight DBLG1 3 dd</t>
  </si>
  <si>
    <t>Voce 1.b) Rental fee AC Insight DBLG1 2 dd</t>
  </si>
  <si>
    <t>Voce 1.c) Rental fee AC Insight DBLG1 3 dd consum</t>
  </si>
  <si>
    <t>Voce 1.d) Rental fee AC Insight DBLG1 2 dd consum</t>
  </si>
  <si>
    <r>
      <t>Microinfusore per insulina senza catetere (patch pump) non associato a monitoraggio glicemico continuo.
-</t>
    </r>
    <r>
      <rPr>
        <sz val="11"/>
        <color rgb="FFFF0000"/>
        <rFont val="Calibri"/>
        <family val="2"/>
        <scheme val="minor"/>
      </rPr>
      <t xml:space="preserve"> con cambio di consumabile ogni 3 giorni</t>
    </r>
  </si>
  <si>
    <r>
      <t xml:space="preserve">Microinfusore per insulina senza catetere (patch pump) non associato a monitoraggio glicemico continuo.
- </t>
    </r>
    <r>
      <rPr>
        <sz val="11"/>
        <color rgb="FFFF0000"/>
        <rFont val="Calibri"/>
        <family val="2"/>
      </rPr>
      <t>con cambio di consumabile ogni  2 giorni</t>
    </r>
  </si>
  <si>
    <t>*l'importo unitario include  tutto il materiale necessario al funzionamento del micro adattato con i quantitativi a seconda se il paziente cambia ago e serbatoio o,gni 2 gg oppure 3 gg</t>
  </si>
  <si>
    <t>CODICE
RDM</t>
  </si>
  <si>
    <r>
      <t xml:space="preserve">Microinfusore per insulina senza catetere (patch pump)
non associato a monitoraggio glicemico continuo.
- con cambio di consumabile ogni </t>
    </r>
    <r>
      <rPr>
        <sz val="9"/>
        <color rgb="FF0000FF"/>
        <rFont val="Calibri Light"/>
        <family val="2"/>
        <scheme val="major"/>
      </rPr>
      <t>3 giorni</t>
    </r>
  </si>
  <si>
    <t>ROCHE DIABETES
CARE GMBH</t>
  </si>
  <si>
    <t>Rental fee AC Solo 3 dd</t>
  </si>
  <si>
    <t>10178442001</t>
  </si>
  <si>
    <r>
      <t xml:space="preserve">Microinfusore per insulina senza catetere (patch pump)
non associato a monitoraggio glicemico continuo.
- con cambio di consumabile ogni  </t>
    </r>
    <r>
      <rPr>
        <sz val="9"/>
        <color rgb="FF0000FF"/>
        <rFont val="Calibri Light"/>
        <family val="2"/>
        <scheme val="major"/>
      </rPr>
      <t>2 giorni</t>
    </r>
  </si>
  <si>
    <t>10178507001</t>
  </si>
  <si>
    <r>
      <t xml:space="preserve">MATERIALE DI CONSUMO che preveda il cambio di
setinfusionale e serbatoio ogni </t>
    </r>
    <r>
      <rPr>
        <sz val="9"/>
        <color rgb="FF0000FF"/>
        <rFont val="Calibri Light"/>
        <family val="2"/>
        <scheme val="major"/>
      </rPr>
      <t>3 o più giorni</t>
    </r>
  </si>
  <si>
    <t>Rental fee AC Solo 3 dd consum</t>
  </si>
  <si>
    <t>10178531001</t>
  </si>
  <si>
    <r>
      <t xml:space="preserve">MATERIALE DI CONSUMO che preveda il cambio di
set infusionale e serbatoio ogni </t>
    </r>
    <r>
      <rPr>
        <sz val="9"/>
        <color rgb="FF0000FF"/>
        <rFont val="Calibri Light"/>
        <family val="2"/>
        <scheme val="major"/>
      </rPr>
      <t>2 o più giorni</t>
    </r>
  </si>
  <si>
    <t>Rental fee AC Solo 2 dd consum</t>
  </si>
  <si>
    <t>10178566001</t>
  </si>
  <si>
    <t>Accu-Chel Solo Systems</t>
  </si>
  <si>
    <t>09284494001</t>
  </si>
  <si>
    <t>Accu-Chek Solo Insertion Device</t>
  </si>
  <si>
    <t>07835540001</t>
  </si>
  <si>
    <t xml:space="preserve">Accu-Chek Solo Pump base </t>
  </si>
  <si>
    <t>07835639001</t>
  </si>
  <si>
    <t>Accu-Chek Solo Cannula 6mm</t>
  </si>
  <si>
    <t>08928495001</t>
  </si>
  <si>
    <t>Accu-Chek Solo Cannula 9mm</t>
  </si>
  <si>
    <t>08928517001</t>
  </si>
  <si>
    <t>Accu-Chek Solo Serbatoio</t>
  </si>
  <si>
    <t>07858850001</t>
  </si>
  <si>
    <t>NB: LA QUOTA ATTRIBUIBILE ALLA FORNITURA DEI DISPOSITIVI MEDICI (A)
+ LA QUOTA ATTRIBUIBILE ALL'EROGAZIONE DEL SERVIZIO (B)
= CANONE DI NOLEGGIO  A PAZIENTE MENSILE  OFFERTO</t>
  </si>
  <si>
    <t>Canone di noleggio
a paziente mensile 
offerto (iva esclusa)
(A+B)</t>
  </si>
  <si>
    <t>Voce 4.a) Rental fee AC Solo 3 dd</t>
  </si>
  <si>
    <t>Voce 4.b) Rental fee AC Solo 2 dd</t>
  </si>
  <si>
    <t>Voce 4.c) Rental fee AC Solo 3 dd consum</t>
  </si>
  <si>
    <t>Voce 4.d) Rental fee AC Solo 2 dd consum</t>
  </si>
  <si>
    <t>5 b</t>
  </si>
  <si>
    <t>5 a</t>
  </si>
  <si>
    <r>
      <t xml:space="preserve">Microinfusore per insulina senza catetere (patch pump) associato/integrabile a monitoraggio glicemico continuo </t>
    </r>
    <r>
      <rPr>
        <sz val="11"/>
        <color rgb="FFFF0000"/>
        <rFont val="Calibri"/>
        <family val="2"/>
      </rPr>
      <t>CON CAMBIO OGNI 3 GIORNI</t>
    </r>
  </si>
  <si>
    <r>
      <t>Microinfusore per insulina senza catetere (patch pump) associato/integrabile a monitoraggio glicemico continuo</t>
    </r>
    <r>
      <rPr>
        <sz val="11"/>
        <color rgb="FFFF0000"/>
        <rFont val="Calibri"/>
        <family val="2"/>
      </rPr>
      <t xml:space="preserve"> CON CAMBIO OGNI 2 GIORNI</t>
    </r>
  </si>
  <si>
    <t>5.a)</t>
  </si>
  <si>
    <t>5.b)</t>
  </si>
  <si>
    <t xml:space="preserve">Dexcom G6 Ricevitore </t>
  </si>
  <si>
    <t>ROCHE DIABETES
CARE GMBH
e DEXCOM INC.</t>
  </si>
  <si>
    <t>08972737001</t>
  </si>
  <si>
    <t>Rental fee AC Solo G6 3 dd</t>
  </si>
  <si>
    <t>Rental fee AC Solo G6 2 dd</t>
  </si>
  <si>
    <t>Rental fee AC Solo G6 3 dd consum</t>
  </si>
  <si>
    <t>Rental fee AC Solo G6 2 dd consum</t>
  </si>
  <si>
    <t>NB: LA QUOTA ATTRIBUIBILE ALLA FORNITURA DEI DISPOSITIVI MEDICI (A) 
+ LA QUOTA ATTRIBUIBILE ALL'EROGAZIONE DEL SERVIZIO (B)
= CANONE DI NOLEGGIO  A PAZIENTE MENSILE  OFFERTO</t>
  </si>
  <si>
    <t>Voce 5.a) Rental fee AC Solo G6 3 dd</t>
  </si>
  <si>
    <t>Voce 5.b) Rental fee AC Solo G6 2 dd</t>
  </si>
  <si>
    <t>Voce 5.c) Rental fee AC Solo G6 3 dd consum</t>
  </si>
  <si>
    <t>Voce 5.d) Rental fee AC Solo G6 2 dd consum</t>
  </si>
  <si>
    <t>10178744001</t>
  </si>
  <si>
    <t>10178787001</t>
  </si>
  <si>
    <t>10178647001</t>
  </si>
  <si>
    <t>10178710001</t>
  </si>
  <si>
    <r>
      <t xml:space="preserve">Microinfusore per insulina senza catetere (patch pump)
associato/integrabile a monitoraggio glicemico continuo.
- con cambio di consumabile ogni </t>
    </r>
    <r>
      <rPr>
        <sz val="11"/>
        <color rgb="FF0000FF"/>
        <rFont val="Calibri"/>
        <family val="2"/>
        <scheme val="minor"/>
      </rPr>
      <t>3 giorni</t>
    </r>
  </si>
  <si>
    <r>
      <t xml:space="preserve">Microinfusore per insulina senza catetere (patch pump)
associato/integrabile a monitoraggio glicemico continuo.
- con cambio di consumabile ogni  </t>
    </r>
    <r>
      <rPr>
        <sz val="11"/>
        <color rgb="FF0000FF"/>
        <rFont val="Calibri"/>
        <family val="2"/>
        <scheme val="minor"/>
      </rPr>
      <t>2 giorni</t>
    </r>
  </si>
  <si>
    <r>
      <t xml:space="preserve">MATERIALE DI CONSUMO che preveda il
cambio di set ogni </t>
    </r>
    <r>
      <rPr>
        <sz val="11"/>
        <color rgb="FF0000FF"/>
        <rFont val="Calibri"/>
        <family val="2"/>
        <scheme val="minor"/>
      </rPr>
      <t>3 o più giorni</t>
    </r>
  </si>
  <si>
    <r>
      <t>MATERIALE DI CONSUMO che preveda il
cambio di set ogni</t>
    </r>
    <r>
      <rPr>
        <sz val="11"/>
        <color rgb="FF0000FF"/>
        <rFont val="Calibri"/>
        <family val="2"/>
        <scheme val="minor"/>
      </rPr>
      <t xml:space="preserve"> 2 giorni</t>
    </r>
  </si>
  <si>
    <t>Dexcom Inc.</t>
  </si>
  <si>
    <t>Dexcom G6 Receiver</t>
  </si>
  <si>
    <t>STK-GS-013</t>
  </si>
  <si>
    <t>Ypsomed Ag</t>
  </si>
  <si>
    <t xml:space="preserve">mylife™ YpsoPump® Starter Kit  </t>
  </si>
  <si>
    <t xml:space="preserve">Kit trasmettitore Dexcom G6 - trasmettitore per fabbisogno trimestrale </t>
  </si>
  <si>
    <t>Dexcom G6 Transmitter</t>
  </si>
  <si>
    <t>STT-GS-003</t>
  </si>
  <si>
    <t>€ 900 / € 1.000</t>
  </si>
  <si>
    <t>Sensore Dexcom G6 - box per fabbisogno mensile</t>
  </si>
  <si>
    <t>Dexcom G6 Sensor Pack-3</t>
  </si>
  <si>
    <t>STS-GS-003</t>
  </si>
  <si>
    <t>Set infusione (ago cannula+catetere) per microinfusore MylifeYpsoPump</t>
  </si>
  <si>
    <t>MYOYP1861</t>
  </si>
  <si>
    <t>MYOYP2461</t>
  </si>
  <si>
    <t>MYOYP3161</t>
  </si>
  <si>
    <t>MYOYP4361</t>
  </si>
  <si>
    <t>MYOYP1891</t>
  </si>
  <si>
    <t>MYOYP2491</t>
  </si>
  <si>
    <t>MYOYP3191</t>
  </si>
  <si>
    <t>MYOYP4391</t>
  </si>
  <si>
    <t>mylife™ YpsoPump® Orbit®micro 5.5mm /45cm (conf. da 10 set)</t>
  </si>
  <si>
    <t>MYOYP1851</t>
  </si>
  <si>
    <t>mylife™ YpsoPump® Orbit®micro 5.5mm/60cm (conf. da 10 set)</t>
  </si>
  <si>
    <t>MYOYP2451</t>
  </si>
  <si>
    <t>mylife™ YpsoPump® Orbit®micro 5.5mm/80cm (conf. da 10 set)</t>
  </si>
  <si>
    <t>MYOYP3151</t>
  </si>
  <si>
    <t>mylife™ YpsoPump® Orbit®micro 5.5mm/110cm (conf. da 10 set)</t>
  </si>
  <si>
    <t>MYOYP4351</t>
  </si>
  <si>
    <t>mylife™ YpsoPump® Orbit®micro 8.5mm/45cm (conf. da 10 set)</t>
  </si>
  <si>
    <t>MYOYP1881</t>
  </si>
  <si>
    <t>mylife™ YpsoPump® Orbit®micro 8.5mm/60cm (conf. da 10 set)</t>
  </si>
  <si>
    <t>MYOYP2481</t>
  </si>
  <si>
    <t>mylife™ YpsoPump® Orbit®micro 8.5mm/ 80cm (conf. da 10 set)</t>
  </si>
  <si>
    <t>MYOYP3181</t>
  </si>
  <si>
    <t>mylife™ YpsoPump® Orbit®micro 8.5mm/110cm (conf. da 10 set)</t>
  </si>
  <si>
    <t>MYOYP4381</t>
  </si>
  <si>
    <t>Ago cannula  per microinfusore MylifeYpsoPump</t>
  </si>
  <si>
    <t>OYP1006</t>
  </si>
  <si>
    <t>OYP1009</t>
  </si>
  <si>
    <t>mylife™ Orbit®micro Universal cannula 8.5mm (conf. da 10 set)</t>
  </si>
  <si>
    <t>OYP1008</t>
  </si>
  <si>
    <t>mylife™ Orbit®micro Universal cannula 5.5mm (conf. da 10 set)</t>
  </si>
  <si>
    <t>OYP1005</t>
  </si>
  <si>
    <t>Serbatoio   per microinfusore MylifeYpsoPump</t>
  </si>
  <si>
    <t>Copribatteria   per microinfusore MylifeYpsoPump</t>
  </si>
  <si>
    <t>Insertore   per microinfusore MylifeYpsoPump</t>
  </si>
  <si>
    <t>QUOTA RTI PER THERAS LIFETECH S.R.L.:</t>
  </si>
  <si>
    <t>QUOTA RTI PER YPSOMED ITALIA S.R.L.:</t>
  </si>
  <si>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</si>
  <si>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</si>
  <si>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</si>
  <si>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6mm/110cm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</si>
  <si>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9mm/45cm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</si>
  <si>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9mm/60cm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</si>
  <si>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9mm/80cm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</si>
  <si>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9mm/110cm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</si>
  <si>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6 mm (conf. da 10 set)</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</si>
  <si>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t>
    </r>
    <r>
      <rPr>
        <sz val="11"/>
        <color rgb="FF000000"/>
        <rFont val="Calibri"/>
        <family val="2"/>
        <scheme val="minor"/>
      </rPr>
      <t>soft Universal cannula 9 mm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</si>
  <si>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Reservoir (conf. da 10 set)</t>
    </r>
  </si>
  <si>
    <r>
      <t>mylife</t>
    </r>
    <r>
      <rPr>
        <vertAlign val="superscript"/>
        <sz val="11"/>
        <color rgb="FF000000"/>
        <rFont val="Calibri"/>
        <family val="2"/>
        <scheme val="minor"/>
      </rPr>
      <t>™</t>
    </r>
    <r>
      <rPr>
        <sz val="11"/>
        <color rgb="FF000000"/>
        <rFont val="Calibri"/>
        <family val="2"/>
        <scheme val="minor"/>
      </rPr>
      <t xml:space="preserve"> YpsoPump</t>
    </r>
    <r>
      <rPr>
        <vertAlign val="superscript"/>
        <sz val="11"/>
        <color rgb="FF000000"/>
        <rFont val="Calibri"/>
        <family val="2"/>
        <scheme val="minor"/>
      </rPr>
      <t>®</t>
    </r>
    <r>
      <rPr>
        <sz val="11"/>
        <color rgb="FF000000"/>
        <rFont val="Calibri"/>
        <family val="2"/>
        <scheme val="minor"/>
      </rPr>
      <t xml:space="preserve"> Service Pack</t>
    </r>
  </si>
  <si>
    <r>
      <t>mylife</t>
    </r>
    <r>
      <rPr>
        <vertAlign val="superscript"/>
        <sz val="11"/>
        <color rgb="FF000000"/>
        <rFont val="Calibri"/>
        <family val="2"/>
        <scheme val="minor"/>
      </rPr>
      <t>™</t>
    </r>
    <r>
      <rPr>
        <sz val="11"/>
        <color rgb="FF000000"/>
        <rFont val="Calibri"/>
        <family val="2"/>
        <scheme val="minor"/>
      </rPr>
      <t xml:space="preserve"> Orbit</t>
    </r>
    <r>
      <rPr>
        <vertAlign val="superscript"/>
        <sz val="11"/>
        <color rgb="FF000000"/>
        <rFont val="Calibri"/>
        <family val="2"/>
        <scheme val="minor"/>
      </rPr>
      <t xml:space="preserve">® </t>
    </r>
    <r>
      <rPr>
        <sz val="11"/>
        <color rgb="FF000000"/>
        <rFont val="Calibri"/>
        <family val="2"/>
        <scheme val="minor"/>
      </rPr>
      <t>Inserter</t>
    </r>
  </si>
  <si>
    <t>Theras Lifetech S.r.l. Unipersonale</t>
  </si>
  <si>
    <t>Insulet Corp.</t>
  </si>
  <si>
    <t>Omnipod DASH PDM Kit</t>
  </si>
  <si>
    <t>PT-000019-ITA-ITA</t>
  </si>
  <si>
    <t>Patch pump monouso - Box per fabbisogno mensile</t>
  </si>
  <si>
    <t>Omnipod DASH 10-PACK PODS</t>
  </si>
  <si>
    <r>
      <t xml:space="preserve">Microinfusore per insulina senza catetere (patch pump) non associato a monitoraggio glicemico continuo.
- con cambio di consumabile ogni </t>
    </r>
    <r>
      <rPr>
        <sz val="11"/>
        <color rgb="FF0000FF"/>
        <rFont val="Calibri"/>
        <family val="2"/>
        <scheme val="minor"/>
      </rPr>
      <t>3 giorni</t>
    </r>
  </si>
  <si>
    <r>
      <t xml:space="preserve">Microinfusore per insulina senza catetere (patch pump) non associato a monitoraggio glicemico continuo.
- con cambio di consumabile ogni  </t>
    </r>
    <r>
      <rPr>
        <sz val="11"/>
        <color rgb="FF0000FF"/>
        <rFont val="Calibri"/>
        <family val="2"/>
      </rPr>
      <t>2 giorni</t>
    </r>
  </si>
  <si>
    <r>
      <t>cambio di consumabile ogni</t>
    </r>
    <r>
      <rPr>
        <sz val="11"/>
        <color rgb="FF0000FF"/>
        <rFont val="Calibri"/>
        <family val="2"/>
      </rPr>
      <t xml:space="preserve"> 3 giorni</t>
    </r>
  </si>
  <si>
    <r>
      <t>cambio di consumabile ogni</t>
    </r>
    <r>
      <rPr>
        <sz val="11"/>
        <color rgb="FF0000FF"/>
        <rFont val="Calibri"/>
        <family val="2"/>
      </rPr>
      <t xml:space="preserve"> 2 giorni</t>
    </r>
  </si>
  <si>
    <t>POSIZIONE IN GADUATORIA</t>
  </si>
  <si>
    <t>€ 900 / € 1.000 / € 846 /       € 940</t>
  </si>
  <si>
    <t>Kit Trasmettitore Dexcom G6 - Trasmettitore per fabbisogno trimestrale</t>
  </si>
  <si>
    <t>Sensore Dexcom G6 - Box per fabbisogno mensile</t>
  </si>
  <si>
    <r>
      <t>Microinfusore per insulina senza catetere (patch pump) associato/integrabile a monitoraggio glicemico continuo.
- con cambio di consumabile ogni</t>
    </r>
    <r>
      <rPr>
        <sz val="11"/>
        <color rgb="FF0000FF"/>
        <rFont val="Calibri"/>
        <family val="2"/>
        <scheme val="minor"/>
      </rPr>
      <t xml:space="preserve"> 3 giorni</t>
    </r>
  </si>
  <si>
    <r>
      <t xml:space="preserve">Microinfusore per insulina senza catetere (patch pump) associato/integrabile a monitoraggio glicemico continuo.
- con cambio di consumabile ogni </t>
    </r>
    <r>
      <rPr>
        <sz val="11"/>
        <color rgb="FF0000FF"/>
        <rFont val="Calibri"/>
        <family val="2"/>
      </rPr>
      <t>2 giorni</t>
    </r>
  </si>
  <si>
    <t>Kit Ricevitore Dexcom G6</t>
  </si>
  <si>
    <t>VOCE</t>
  </si>
  <si>
    <t>CIG</t>
  </si>
  <si>
    <t>a</t>
  </si>
  <si>
    <t>9428374C59</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</si>
  <si>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3 o più giorni</t>
  </si>
  <si>
    <t>b</t>
  </si>
  <si>
    <t>Microinfusore per insulina con catetere integrato a monitoraggio glicemico continuo, con algoritmo di controllo automatico dell’erogazione di insulina (sistema ad ansa chiusa ibrida avanzato AHCL)
- con materiale di consumo che preveda il cambio di set infusionale e serbatoio ogni 2 giorni</t>
  </si>
  <si>
    <t>***********************************************************************************************************************************************************************************************************</t>
  </si>
  <si>
    <t>9428377ED2</t>
  </si>
  <si>
    <t>Microinfusore per insulina con catetere, integrato o associato/integrabile a monitoraggio glicemico continuo
- con materiale di consumo che preveda il cambio di set infusionale e serbatoio ogni 3 o più giorni</t>
  </si>
  <si>
    <t>Microinfusore per insulina con catetere, integrato o associato/integrabile a monitoraggio glicemico continuo
- con materiale di consumo che preveda il cambio di set infusionale e serbatoio ogni 2 giorni</t>
  </si>
  <si>
    <t>YPSOMED ITALIA SRL</t>
  </si>
  <si>
    <t>YPSOMED AG</t>
  </si>
  <si>
    <r>
      <t>MATERIALE DI CONSUMO che preveda il cambio di set infusionale e serbatoio ogni</t>
    </r>
    <r>
      <rPr>
        <sz val="11"/>
        <color rgb="FF0000FF"/>
        <rFont val="Calibri"/>
        <family val="2"/>
      </rPr>
      <t xml:space="preserve"> 2 giorni</t>
    </r>
  </si>
  <si>
    <r>
      <t xml:space="preserve">MATERIALE DI CONSUMO che preveda il cambio di set infusionale e serbatoio ogni </t>
    </r>
    <r>
      <rPr>
        <sz val="11"/>
        <color rgb="FF0000FF"/>
        <rFont val="Calibri"/>
        <family val="2"/>
      </rPr>
      <t>3 o più giorni</t>
    </r>
  </si>
  <si>
    <t>94283822F6</t>
  </si>
  <si>
    <t>Microinfusore per insulina con catetere, non associato a monitoraggio glicemico continuo
- con materiale di consumo che preveda il cambio di set infusionale e serbatoio ogni 3 o più giorni</t>
  </si>
  <si>
    <t>Microinfusore per insulina con catetere, non associato a monitoraggio glicemico continuo
- con materiale di consumo che preveda il cambio di set infusionale e serbatoio ogni 2 giorni</t>
  </si>
  <si>
    <t>MOVI SPA</t>
  </si>
  <si>
    <t>Tandem Diabetes Care Inc.</t>
  </si>
  <si>
    <t>POMPA PER INSULINA T:SLIM X2 CONTROL IQ TANDEM</t>
  </si>
  <si>
    <t>Tandem Diabetes Care Inc. - Dexcom Inc. - Unomedical a/s A ConvaTec Company</t>
  </si>
  <si>
    <t>Cartuccia (300 U) con connettore t:lock completa di siringa e ago per il suo riempimento per pompa per insulina serie t: slim X2. La scatola contiene: 10 confezioni di Cartucce Tandem, 10 siringhe t:lock da 3ml e 10 aghi 26G x 10mm</t>
  </si>
  <si>
    <t>Cartuccia (300U) con connettore t:lock</t>
  </si>
  <si>
    <t>1002541</t>
  </si>
  <si>
    <t>1725482</t>
  </si>
  <si>
    <t>VariSoft set infusionale con t:lock da 60 cm - Ago Cannula 13 mm. La scatola contiene: 10 confezioni set infusionali con t:lock con ago cannula.</t>
  </si>
  <si>
    <t>Set Infusionale Varisoft 13 mm</t>
  </si>
  <si>
    <t>1002827</t>
  </si>
  <si>
    <t>1778401</t>
  </si>
  <si>
    <t>VariSoft set infusionale con t:lock da 60 cm - Ago Cannula 17 mm. La scatola contiene: 10 confezioni set infusionali con t:lock con ago cannula.</t>
  </si>
  <si>
    <t>Set Infusionale Varisoft 17mm</t>
  </si>
  <si>
    <t>1002830</t>
  </si>
  <si>
    <t>1778404</t>
  </si>
  <si>
    <t>VariSoft set infusionale con t:lock da 110 cm - Ago Cannula 17 mm. La scatola contiene: 10 confezioni set infusionali con t:lock con ago cannula.</t>
  </si>
  <si>
    <t>1002832</t>
  </si>
  <si>
    <t>1778406</t>
  </si>
  <si>
    <t>AutoSoft 90 set infusionale con t:lock da 60 cm Rosa - Ago Cannula 6 mm. La scatola contiene: 10 confezioni set infusionali con t:lock con ago cannula.</t>
  </si>
  <si>
    <t xml:space="preserve">Set infusionale autosoft 90 6 mm </t>
  </si>
  <si>
    <t>1002821</t>
  </si>
  <si>
    <t>1778393</t>
  </si>
  <si>
    <t>AutoSoft 90 set infusionale con t:lock da 60 cm Blu - Ago Cannula 6 mm. La scatola contiene: 10 confezioni set infusionali con t:lock con ago cannula.</t>
  </si>
  <si>
    <t>1002823</t>
  </si>
  <si>
    <t>1778395</t>
  </si>
  <si>
    <t>AutoSoft 90 set infusionale con t:lock da 60 cm Grigio  - Ago Cannula 9 mm. La scatola contiene: 10 confezioni set infusionali con t:lock con ago cannula.</t>
  </si>
  <si>
    <t xml:space="preserve">Set infusionale autosoft 90 9 mm </t>
  </si>
  <si>
    <t>1002819</t>
  </si>
  <si>
    <t>1778391</t>
  </si>
  <si>
    <t>AutoSoft 90 set infusionale con t:lock da 110 cm Grigio - Ago Cann. 6 mm. La scatola contiene: 10 confezioni set infusionali con t:lock con ago cannula.</t>
  </si>
  <si>
    <t>1002818</t>
  </si>
  <si>
    <t>1778390</t>
  </si>
  <si>
    <t>AutoSoft 90 set infusionale con t:lock da 110 cm Grigio - Aga Cann. 9 mm. La scatola contiene: 10 confezioni set infusionali con t:lock con ago cannula.</t>
  </si>
  <si>
    <t>1002820</t>
  </si>
  <si>
    <t>1778392</t>
  </si>
  <si>
    <t>AutoSoft 30 set infusionale con t:lock da 60 cm - Ago Cannula 13 mm. La scatola contiene: 10 confezioni set infusionali con t:lock con ago cannula.</t>
  </si>
  <si>
    <t>Set infusionale autosoft 30 13mm</t>
  </si>
  <si>
    <t>1002825</t>
  </si>
  <si>
    <t>1778387</t>
  </si>
  <si>
    <t>AutoSoft 30 set infusionale con t:lock da 110 cm - Ago Cannula 13 mm. La scatola contiene: 10 confezioni set infusionali con t:lock con ago cannula.</t>
  </si>
  <si>
    <t>1002826</t>
  </si>
  <si>
    <t>1778388</t>
  </si>
  <si>
    <t>TruSteel set infusionale con t:lock da 60 cm. con ago 29G da 6 mm. La scatola contiene: 10 conf. set infusionali con t:lock con Ago in metallo.</t>
  </si>
  <si>
    <t>Set infusionale Trusteel 6 mm</t>
  </si>
  <si>
    <t>1002833</t>
  </si>
  <si>
    <t>1778397</t>
  </si>
  <si>
    <t>TruSteel set infusionale con t:lock da 60 cm. con ago 29G da 8 mm. La scatola contiene: 10 conf. set infusionali con t:lock con Ago in metallo.</t>
  </si>
  <si>
    <t>Set infusionale Trusteel 8 mm</t>
  </si>
  <si>
    <t>1002835</t>
  </si>
  <si>
    <t>1778399</t>
  </si>
  <si>
    <t>TruSteel set infusionale con t:lock da 80 cm. con ago 29G da 6 mm. La scatola contiene: 10 conf. set infusionali con t:lock con Ago in metallo.</t>
  </si>
  <si>
    <t>1002834</t>
  </si>
  <si>
    <t>1778398</t>
  </si>
  <si>
    <t>1002836</t>
  </si>
  <si>
    <t>1778400</t>
  </si>
  <si>
    <t>Trasmettitore Dexcom G6 Mobile</t>
  </si>
  <si>
    <t>1738032/R</t>
  </si>
  <si>
    <t xml:space="preserve">Sensore Dexcom G6 conf. 3 pezzi    </t>
  </si>
  <si>
    <t>1737965/R</t>
  </si>
  <si>
    <t>Offerta di riferimento</t>
  </si>
  <si>
    <t>1a- Cambio ogni 3 giorni</t>
  </si>
  <si>
    <t>1b- Cambio ogni 2 giorni</t>
  </si>
  <si>
    <t>offerta per il solo materiale di consumo Cambio ogni 3 giorni</t>
  </si>
  <si>
    <t>offerta per il solo materiale di consumo Cambio ogni 2 giorni</t>
  </si>
  <si>
    <t>9428392B34</t>
  </si>
  <si>
    <t>Microinfusore per insulina senza catetere (patch pump) associato/integrabile a monitoraggio glicemico continuo
- con cambio di consumabile ogni 3 giorni</t>
  </si>
  <si>
    <t>Microinfusore per insulina senza catetere (patch pump) associato/integrabile a monitoraggio glicemico continuo
- con cambio di consumabile ogni 2 giorni</t>
  </si>
  <si>
    <t>94284012A4</t>
  </si>
  <si>
    <t>942840993C</t>
  </si>
  <si>
    <t>Sistema di monitoraggio
glicemico in continuo (CGM)
non impiantabile</t>
  </si>
  <si>
    <t>DEXCOM INC</t>
  </si>
  <si>
    <t>Rental fee Dexcom One</t>
  </si>
  <si>
    <t>09061355001</t>
  </si>
  <si>
    <t>Vedasi dettaglio
materiale di
consumo</t>
  </si>
  <si>
    <t>CODICE
PRODOTTO</t>
  </si>
  <si>
    <t>Dexcom ONE trasmettitore</t>
  </si>
  <si>
    <t>09881115001</t>
  </si>
  <si>
    <t>Dexcom ONE sensori (3 pz)</t>
  </si>
  <si>
    <t>09881026001</t>
  </si>
  <si>
    <t>Dexcom ONE sensori (1 pz)</t>
  </si>
  <si>
    <t>09880992001</t>
  </si>
  <si>
    <t>Dexcom ONE ricevitore</t>
  </si>
  <si>
    <t>09881069001</t>
  </si>
  <si>
    <t xml:space="preserve">Al fine di ottemperare alla normativa attualmente vigente, indicare separatemente. L’importo del canone mensile attribuibile al servizio e l’importo del canone mensile attribuibile ai dispositivi </t>
  </si>
  <si>
    <t>Voce 6) Rental fee Dexcom One</t>
  </si>
  <si>
    <r>
      <t xml:space="preserve">CODICE
PRODOTTO
</t>
    </r>
    <r>
      <rPr>
        <b/>
        <sz val="11"/>
        <color rgb="FFFF0000"/>
        <rFont val="Calibri Light"/>
        <family val="2"/>
        <scheme val="major"/>
      </rPr>
      <t>RENTAL FEE</t>
    </r>
  </si>
  <si>
    <t>Ricevitore Dexcom G7</t>
  </si>
  <si>
    <t>STK-GT-013</t>
  </si>
  <si>
    <t>Kit per fabbisogno mensile Dexcom G7</t>
  </si>
  <si>
    <t>D7K-01</t>
  </si>
  <si>
    <t>Ricevitore</t>
  </si>
  <si>
    <t>Kit fabbisogno mensile</t>
  </si>
  <si>
    <t>prodotto in affiancamento</t>
  </si>
  <si>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cambio </t>
    </r>
    <r>
      <rPr>
        <u/>
        <sz val="11"/>
        <rFont val="Calibri"/>
        <family val="2"/>
        <scheme val="minor"/>
      </rPr>
      <t>ogni 3</t>
    </r>
    <r>
      <rPr>
        <sz val="11"/>
        <rFont val="Calibri"/>
        <family val="2"/>
        <scheme val="minor"/>
      </rPr>
      <t xml:space="preserve"> giorni</t>
    </r>
  </si>
  <si>
    <r>
      <t xml:space="preserve">Microinfusore per insulina con catetere integrato a monitoraggio glicemico continuo, con algoritmo di controllo automatico dell’erogazione di insulina (sistema ad ansa chiusa ibrida avanzato AHCL).
con materiale di consumo che preveda il cambio di set infusionale e serbatoio ogni </t>
    </r>
    <r>
      <rPr>
        <u/>
        <sz val="11"/>
        <rFont val="Calibri"/>
        <family val="2"/>
      </rPr>
      <t>2 giorni</t>
    </r>
  </si>
  <si>
    <r>
      <t xml:space="preserve">MATERIALE DI CONSUMO che preveda il cambio di set infusionale e serbatoio </t>
    </r>
    <r>
      <rPr>
        <u/>
        <sz val="11"/>
        <rFont val="Calibri"/>
        <family val="2"/>
      </rPr>
      <t>ogni 3  giorni</t>
    </r>
  </si>
  <si>
    <r>
      <t xml:space="preserve">MATERIALE DI CONSUMO che preveda il cambio di set infusionale e serbatoio </t>
    </r>
    <r>
      <rPr>
        <u/>
        <sz val="11"/>
        <rFont val="Calibri"/>
        <family val="2"/>
      </rPr>
      <t>ogni 2 giorni</t>
    </r>
  </si>
  <si>
    <t>YPSOMED ITALIA SRL
P IVA 08438570965</t>
  </si>
  <si>
    <t>Medtronic Italia S.p.A
P IVA 09238800156</t>
  </si>
  <si>
    <t>MOVI SPA
P IVA 11575580151</t>
  </si>
  <si>
    <t xml:space="preserve">Medtronic Italia S.p.A
P IVA 09238800156 </t>
  </si>
  <si>
    <t>RTI Theras Lifetech s.r.l. unip. (P IVA 02606120349) Mandataria e Ypsomed Italia s.r.l. (P IVA 08438570965) mandante</t>
  </si>
  <si>
    <t>ROCHE DIABETES
CARE ITALY S.P.A.
P IVA 09050810960</t>
  </si>
  <si>
    <t>A. MENARINI DIAGNOSTICS S.R.L.
P IVA 05688870483</t>
  </si>
  <si>
    <t>Biochemical Systems International SpA
P IVA 01736580513</t>
  </si>
  <si>
    <t>Theras Lifetech S.r.l. Unipersonale
P IVA 02606120349</t>
  </si>
  <si>
    <t>TERUMO Italia S.r.l. Unipersonale
P IVA 07279701002</t>
  </si>
  <si>
    <t>THERAS LIFETECH SRL Unipersonale
P IVA 02606120349</t>
  </si>
  <si>
    <t>BIOSEVEN SRL 
P IVA 02147880039</t>
  </si>
  <si>
    <t>B.C.TRADE SRL
P IVA 05673940630</t>
  </si>
  <si>
    <t>Ascensia Diabetes Care Italy srl
P IVA 13522771008</t>
  </si>
  <si>
    <t>€ 450 / € 550 / € 409 /  € 500</t>
  </si>
  <si>
    <t>**************************************************************************************************************************************************************************************************************************</t>
  </si>
  <si>
    <t>**************************************************************************************************************************************************************************************************************************************************************************</t>
  </si>
  <si>
    <t>********************************************************************************************************************************************************************************************************************************</t>
  </si>
  <si>
    <t xml:space="preserve">GLUCOSE SENSOR A7+ (CONF. 4PZ) </t>
  </si>
  <si>
    <t>****************************************************************************************************************************************************************************************************************************************************</t>
  </si>
  <si>
    <t>**********************************************************************************************************************************************************************************************</t>
  </si>
  <si>
    <t>Simplera</t>
  </si>
  <si>
    <t>MMT-5100JC1</t>
  </si>
  <si>
    <t>Sistema di monitoraggio in continuo del glucosio Simplera</t>
  </si>
  <si>
    <t>Sistema Simplera</t>
  </si>
  <si>
    <t>2491914/R</t>
  </si>
  <si>
    <t>InPen compatibile con insulina Lilly</t>
  </si>
  <si>
    <t>Penna per insulina InPen</t>
  </si>
  <si>
    <t>MMT-105ELGYW1</t>
  </si>
  <si>
    <t>2306519/R</t>
  </si>
  <si>
    <t>InPen compatibile con insulina Novo Nordisk</t>
  </si>
  <si>
    <t>MMT-105NNBLW1</t>
  </si>
  <si>
    <t>2306373/R</t>
  </si>
  <si>
    <t>Biochemical Systems International SpA</t>
  </si>
  <si>
    <t>STR. GESTIONE DIABETE CON BASE
POMPA A8 2.0</t>
  </si>
  <si>
    <t>MEDA8PDM</t>
  </si>
  <si>
    <t>A8 RESERVOIR 2.0</t>
  </si>
  <si>
    <t>MEDA8SER</t>
  </si>
  <si>
    <r>
      <t xml:space="preserve">Microinfusore per insulina senza catetere (patch pump) non associato a monitoraggio glicemico continuo </t>
    </r>
    <r>
      <rPr>
        <b/>
        <sz val="11"/>
        <color rgb="FFFF0000"/>
        <rFont val="Calibri"/>
        <family val="2"/>
      </rPr>
      <t>CON CAMBIO OGNI 3 GIORNI</t>
    </r>
  </si>
  <si>
    <r>
      <t xml:space="preserve">Microinfusore per insulina senza catetere (patch pump) non associato a monitoraggio glicemico continuo </t>
    </r>
    <r>
      <rPr>
        <b/>
        <sz val="11"/>
        <color rgb="FFFF0000"/>
        <rFont val="Calibri"/>
        <family val="2"/>
      </rPr>
      <t>CON CAMBIO OGNI 2 GIORNI</t>
    </r>
  </si>
  <si>
    <t>SISTEMA A8 2.0 IN AFFIANCAMENTO</t>
  </si>
  <si>
    <t>SISTEMA A8</t>
  </si>
  <si>
    <t>SISTEMA A8 E SISTEMA A7</t>
  </si>
  <si>
    <r>
      <t xml:space="preserve">Microinfusore per insulina senza catetere (patch pump) associato/integrabile a monitoraggio glicemico continuo </t>
    </r>
    <r>
      <rPr>
        <b/>
        <sz val="11"/>
        <color rgb="FFFF0000"/>
        <rFont val="Calibri"/>
        <family val="2"/>
      </rPr>
      <t>CON CAMBIO OGNI 3 GIORNI</t>
    </r>
  </si>
  <si>
    <r>
      <t>Microinfusore per insulina senza catetere (patch pump) associato/integrabile a monitoraggio glicemico continuo</t>
    </r>
    <r>
      <rPr>
        <b/>
        <sz val="11"/>
        <color rgb="FFFF0000"/>
        <rFont val="Calibri"/>
        <family val="2"/>
      </rPr>
      <t xml:space="preserve"> CON CAMBIO OGNI 2 GIORNI</t>
    </r>
  </si>
  <si>
    <t>SISTEMA A8 2.0 e SISTEMA A7+ IN AFFIANCAMENTO</t>
  </si>
  <si>
    <t xml:space="preserve">Omnipod PDM </t>
  </si>
  <si>
    <t>18900-5K</t>
  </si>
  <si>
    <t>€ 450 / € 550 / € 409 /          € 500</t>
  </si>
  <si>
    <r>
      <t xml:space="preserve">Microinfusore per insulina senza catetere (patch pump) non associato a monitoraggio glicemico continuo.
- con cambio di consumabile ogni </t>
    </r>
    <r>
      <rPr>
        <b/>
        <sz val="11"/>
        <color rgb="FF0000FF"/>
        <rFont val="Calibri"/>
        <family val="2"/>
        <scheme val="minor"/>
      </rPr>
      <t>3 giorni</t>
    </r>
  </si>
  <si>
    <r>
      <t xml:space="preserve">Microinfusore per insulina senza catetere (patch pump) non associato a monitoraggio glicemico continuo.
- con cambio di consumabile ogni  </t>
    </r>
    <r>
      <rPr>
        <b/>
        <sz val="11"/>
        <color rgb="FF0000FF"/>
        <rFont val="Calibri"/>
        <family val="2"/>
      </rPr>
      <t>2 giorni</t>
    </r>
  </si>
  <si>
    <r>
      <t>cambio di consumabile ogni</t>
    </r>
    <r>
      <rPr>
        <b/>
        <sz val="11"/>
        <color rgb="FF0000FF"/>
        <rFont val="Calibri"/>
        <family val="2"/>
      </rPr>
      <t xml:space="preserve"> 3 giorni</t>
    </r>
  </si>
  <si>
    <r>
      <t>cambio di consumabile ogni</t>
    </r>
    <r>
      <rPr>
        <b/>
        <sz val="11"/>
        <color rgb="FF0000FF"/>
        <rFont val="Calibri"/>
        <family val="2"/>
      </rPr>
      <t xml:space="preserve"> 2 giorni</t>
    </r>
  </si>
  <si>
    <t>PRODOTTO IN AFFIANCAMENTO</t>
  </si>
  <si>
    <t>Sensore e trasmettitore Dexcom G7</t>
  </si>
  <si>
    <t>2397900</t>
  </si>
  <si>
    <t>STP-GT-002)</t>
  </si>
  <si>
    <t>Combo kit G6 varisoft 17 mm cambio 2gg catetere 60cm</t>
  </si>
  <si>
    <t>CKTL3MM-2-060-17VS</t>
  </si>
  <si>
    <t>Combo kit G6 varisoft 17 mm cambio 2gg catetere 110cm</t>
  </si>
  <si>
    <t>CKTL3MM-2-110-17VS</t>
  </si>
  <si>
    <t>Combo kit G6 varisoft 13 mm cambio 2gg catetere 60cm</t>
  </si>
  <si>
    <t>CKTL3MM-2-060-13VS</t>
  </si>
  <si>
    <t>Combo kit G6 Autosoft 90 6mm rosa cambio 2gg catetere 60cm</t>
  </si>
  <si>
    <t>CKTL3MM-2-060-6R</t>
  </si>
  <si>
    <t>Combo kit G6 Autosoft 90 6mm blu cambio 2gg catetere 60cm</t>
  </si>
  <si>
    <t>CKTL3MM-2-060-6B</t>
  </si>
  <si>
    <t>Combo kit G6 Autosoft 90 9mm grigio cambio 2gg catetere 60cm</t>
  </si>
  <si>
    <t>CKTL3MM-2-060-9G</t>
  </si>
  <si>
    <t>Combo kit G6 Autosoft 90 6mm cambio 2gg catetere 110cm</t>
  </si>
  <si>
    <t>CKTL3MM-2-110-6G</t>
  </si>
  <si>
    <t>Combo kit G6 Autosoft 90 9mm cambio 2gg catetere 110cm</t>
  </si>
  <si>
    <t>CKTL3MM-2-110-9G</t>
  </si>
  <si>
    <t>Combo kit G6 Autosoft 30 13mm cambio 2 gg catetere 60cm</t>
  </si>
  <si>
    <t>CKTL3MM-2-060-13AS</t>
  </si>
  <si>
    <t>Combo kit G6 Autosoft 30 13 mm cambio 2 gg catetere 110 cm</t>
  </si>
  <si>
    <t>CKTL3MM-2-110-13AS</t>
  </si>
  <si>
    <t>Combo kit G6 Truesteel 6mm cambio 2 gg catetere 60cm</t>
  </si>
  <si>
    <t>CKTL3MM-2-060-6TS</t>
  </si>
  <si>
    <t>Combo kit G6 Truesteel 8mm cambio 2 gg catetere 60cm</t>
  </si>
  <si>
    <t>CKTL3MM-2-060-8TS</t>
  </si>
  <si>
    <t>Combo kit G6 Truesteel 6mm cambio 2 gg catetere 80cm</t>
  </si>
  <si>
    <t>CKTL3MM-2-080-6TS</t>
  </si>
  <si>
    <t>Combo kit G6 Truesteel 8mm cambio 2 gg catetere 80cm</t>
  </si>
  <si>
    <t>CKTL3MM-2-080-8TS</t>
  </si>
  <si>
    <t>Combo kit G6 varisoft 17 mm cambio 3gg catetere 60cm</t>
  </si>
  <si>
    <t>CKTL3MM-3-060-17VS</t>
  </si>
  <si>
    <t>Combo kit G6 varisoft 17 mm cambio 3gg catetere 110cm</t>
  </si>
  <si>
    <t>CKTL3MM-3-110-17VS</t>
  </si>
  <si>
    <t>Combo kit G6 varisoft 13 mm cambio 3gg catetere 60cm</t>
  </si>
  <si>
    <t>CKTL3MM-3-060-13VS</t>
  </si>
  <si>
    <t>Combo kit G6 Autosoft 90 6mm rosa cambio 3gg catetere 60cm</t>
  </si>
  <si>
    <t>CKTL3MM-3-060-6R</t>
  </si>
  <si>
    <t>Combo kit G6 Autosoft 90 6mm blu cambio 3gg catetere 60cm</t>
  </si>
  <si>
    <t>CKTL3MM-3-060-6B</t>
  </si>
  <si>
    <t>Combo kit G6 Autosoft 90 9mm grigio cambio 3gg catetere 60cm</t>
  </si>
  <si>
    <t>CKTL3MM-3-060-9G</t>
  </si>
  <si>
    <t>Combo kit G6 Autosoft 90 6mm cambio 3gg catetere 110cm</t>
  </si>
  <si>
    <t>CKTL3MM-3-110-6G</t>
  </si>
  <si>
    <t>Combo kit G6 Autosoft 90 9mm cambio 3gg catetere 110cm</t>
  </si>
  <si>
    <t>CKTL3MM-3-110-9G</t>
  </si>
  <si>
    <t>Combo kit G6 Autosoft 30 13mm cambio 3gg catetere 60cm</t>
  </si>
  <si>
    <t>CKTL3MM-3-060-13AS</t>
  </si>
  <si>
    <t>Combo kit G6 Autosoft 30 13 mm cambio 3gg catetere 110 cm</t>
  </si>
  <si>
    <t>CKTL3MM-3-110-13AS</t>
  </si>
  <si>
    <t>Combo kit G6 Truesteel 6mm cambio 3gg catetere 60cm</t>
  </si>
  <si>
    <t>CKTL3MM-3-060-6TS</t>
  </si>
  <si>
    <t>Combo kit G6 Truesteel 8mm cambio 3gg catetere 60cm</t>
  </si>
  <si>
    <t>CKTL3MM-3-060-8TS</t>
  </si>
  <si>
    <t>Combo kit G6 Truesteel 6mm cambio 3gg catetere 80cm</t>
  </si>
  <si>
    <t>CKTL3MM-3-080-6TS</t>
  </si>
  <si>
    <t>Combo kit G6 Truesteel 8mm cambio 3gg catetere 80cm</t>
  </si>
  <si>
    <t>CKTL3MM-3-080-8TS</t>
  </si>
  <si>
    <t>CKG7L3MM-2-060-17VS</t>
  </si>
  <si>
    <t>CKG7L3MM-2-110-17VS</t>
  </si>
  <si>
    <t>CKG7L3MM-2-060-13VS</t>
  </si>
  <si>
    <t>CKG7L3MM-2-060-6R</t>
  </si>
  <si>
    <t>CKG7L3MM-2-060-6B</t>
  </si>
  <si>
    <t>CKG7L3MM-2-060-9G</t>
  </si>
  <si>
    <t>CKG7L3MM-2-110-6G</t>
  </si>
  <si>
    <t>CKG7L3MM-2-110-9G</t>
  </si>
  <si>
    <t>CKG7L3MM-2-060-13AS</t>
  </si>
  <si>
    <t>CKG7L3MM-2-110-13AS</t>
  </si>
  <si>
    <t>CKG7L3MM-2-060-6TS</t>
  </si>
  <si>
    <t>CKG7L3MM-2-060-8TS</t>
  </si>
  <si>
    <t>CKG7L3MM-2-080-6TS</t>
  </si>
  <si>
    <t>CKG7L3MM-2-080-8TS</t>
  </si>
  <si>
    <t>CKG7L3MM-3-060-17VS</t>
  </si>
  <si>
    <t>CKG7L3MM-3-110-17VS</t>
  </si>
  <si>
    <t>CKG7L3MM-3-060-13VS</t>
  </si>
  <si>
    <t>CKG7L3MM-3-060-6R</t>
  </si>
  <si>
    <t>CKG7L3MM-3-060-6B</t>
  </si>
  <si>
    <t>CKG7L3MM-3-060-9G</t>
  </si>
  <si>
    <t>CKG7L3MM-3-110-6G</t>
  </si>
  <si>
    <t>CKG7L3MM-3-110-9G</t>
  </si>
  <si>
    <t>CKG7L3MM-3-060-13AS</t>
  </si>
  <si>
    <t>CKG7L3MM-3-110-13AS</t>
  </si>
  <si>
    <t>CKG7L3MM-3-060-6TS</t>
  </si>
  <si>
    <t>CKG7L3MM-3-060-8TS</t>
  </si>
  <si>
    <t>CKG7L3MM-3-080-6TS</t>
  </si>
  <si>
    <t>CKG7L3MM-3-080-8TS</t>
  </si>
  <si>
    <r>
      <t xml:space="preserve">Combo kit </t>
    </r>
    <r>
      <rPr>
        <b/>
        <sz val="11"/>
        <color theme="1"/>
        <rFont val="Calibri"/>
        <family val="2"/>
        <scheme val="minor"/>
      </rPr>
      <t>G6 varisoft 17 mm cambio 2gg</t>
    </r>
    <r>
      <rPr>
        <sz val="11"/>
        <color theme="1"/>
        <rFont val="Calibri"/>
        <family val="2"/>
        <scheme val="minor"/>
      </rPr>
      <t xml:space="preserve"> catetere 60cm</t>
    </r>
  </si>
  <si>
    <r>
      <t xml:space="preserve">Combo kit </t>
    </r>
    <r>
      <rPr>
        <b/>
        <sz val="11"/>
        <color theme="1"/>
        <rFont val="Calibri"/>
        <family val="2"/>
        <scheme val="minor"/>
      </rPr>
      <t>G6 varisoft 17 mm cambio 2gg</t>
    </r>
    <r>
      <rPr>
        <sz val="11"/>
        <color theme="1"/>
        <rFont val="Calibri"/>
        <family val="2"/>
        <scheme val="minor"/>
      </rPr>
      <t xml:space="preserve"> catetere 110cm</t>
    </r>
  </si>
  <si>
    <r>
      <t xml:space="preserve">Combo kit </t>
    </r>
    <r>
      <rPr>
        <b/>
        <sz val="11"/>
        <color theme="1"/>
        <rFont val="Calibri"/>
        <family val="2"/>
        <scheme val="minor"/>
      </rPr>
      <t>G6 varisoft 13 mm cambio 2gg</t>
    </r>
    <r>
      <rPr>
        <sz val="11"/>
        <color theme="1"/>
        <rFont val="Calibri"/>
        <family val="2"/>
        <scheme val="minor"/>
      </rPr>
      <t xml:space="preserve"> catetere 60cm</t>
    </r>
  </si>
  <si>
    <r>
      <t xml:space="preserve">Combo kit </t>
    </r>
    <r>
      <rPr>
        <b/>
        <sz val="11"/>
        <color theme="1"/>
        <rFont val="Calibri"/>
        <family val="2"/>
        <scheme val="minor"/>
      </rPr>
      <t>G6 Autosoft 90 6mm rosa cambio 2gg</t>
    </r>
    <r>
      <rPr>
        <sz val="11"/>
        <color theme="1"/>
        <rFont val="Calibri"/>
        <family val="2"/>
        <scheme val="minor"/>
      </rPr>
      <t xml:space="preserve"> catetere 60cm</t>
    </r>
  </si>
  <si>
    <r>
      <t xml:space="preserve">Combo kit </t>
    </r>
    <r>
      <rPr>
        <b/>
        <sz val="11"/>
        <color theme="1"/>
        <rFont val="Calibri"/>
        <family val="2"/>
        <scheme val="minor"/>
      </rPr>
      <t>G6 Autosoft 90 6mm blu cambio 2gg</t>
    </r>
    <r>
      <rPr>
        <sz val="11"/>
        <color theme="1"/>
        <rFont val="Calibri"/>
        <family val="2"/>
        <scheme val="minor"/>
      </rPr>
      <t xml:space="preserve"> catetere 60cm</t>
    </r>
  </si>
  <si>
    <r>
      <t xml:space="preserve">Combo kit </t>
    </r>
    <r>
      <rPr>
        <b/>
        <sz val="11"/>
        <color theme="1"/>
        <rFont val="Calibri"/>
        <family val="2"/>
        <scheme val="minor"/>
      </rPr>
      <t>G6 Autosoft 90 9mm grigio cambio 2gg</t>
    </r>
    <r>
      <rPr>
        <sz val="11"/>
        <color theme="1"/>
        <rFont val="Calibri"/>
        <family val="2"/>
        <scheme val="minor"/>
      </rPr>
      <t xml:space="preserve"> catetere 60cm</t>
    </r>
  </si>
  <si>
    <r>
      <t xml:space="preserve">Combo kit </t>
    </r>
    <r>
      <rPr>
        <b/>
        <sz val="11"/>
        <color theme="1"/>
        <rFont val="Calibri"/>
        <family val="2"/>
        <scheme val="minor"/>
      </rPr>
      <t>G6 Autosoft 90 6mm cambio 2gg</t>
    </r>
    <r>
      <rPr>
        <sz val="11"/>
        <color theme="1"/>
        <rFont val="Calibri"/>
        <family val="2"/>
        <scheme val="minor"/>
      </rPr>
      <t xml:space="preserve"> catetere 110cm</t>
    </r>
  </si>
  <si>
    <r>
      <t xml:space="preserve">Combo kit </t>
    </r>
    <r>
      <rPr>
        <b/>
        <sz val="11"/>
        <color theme="1"/>
        <rFont val="Calibri"/>
        <family val="2"/>
        <scheme val="minor"/>
      </rPr>
      <t>G6 Autosoft 90 9mm cambio 2gg</t>
    </r>
    <r>
      <rPr>
        <sz val="11"/>
        <color theme="1"/>
        <rFont val="Calibri"/>
        <family val="2"/>
        <scheme val="minor"/>
      </rPr>
      <t xml:space="preserve"> catetere 110cm</t>
    </r>
  </si>
  <si>
    <r>
      <t xml:space="preserve">Combo kit </t>
    </r>
    <r>
      <rPr>
        <b/>
        <sz val="11"/>
        <color theme="1"/>
        <rFont val="Calibri"/>
        <family val="2"/>
        <scheme val="minor"/>
      </rPr>
      <t>G6 Autosoft 30 13mm cambio 2gg</t>
    </r>
    <r>
      <rPr>
        <sz val="11"/>
        <color theme="1"/>
        <rFont val="Calibri"/>
        <family val="2"/>
        <scheme val="minor"/>
      </rPr>
      <t xml:space="preserve"> catetere 60cm</t>
    </r>
  </si>
  <si>
    <r>
      <t xml:space="preserve">Combo kit </t>
    </r>
    <r>
      <rPr>
        <b/>
        <sz val="11"/>
        <color theme="1"/>
        <rFont val="Calibri"/>
        <family val="2"/>
        <scheme val="minor"/>
      </rPr>
      <t>G6 Autosoft 30 13 mm cambio 2gg</t>
    </r>
    <r>
      <rPr>
        <sz val="11"/>
        <color theme="1"/>
        <rFont val="Calibri"/>
        <family val="2"/>
        <scheme val="minor"/>
      </rPr>
      <t xml:space="preserve"> catetere 110 cm</t>
    </r>
  </si>
  <si>
    <r>
      <t xml:space="preserve">Combo kit </t>
    </r>
    <r>
      <rPr>
        <b/>
        <sz val="11"/>
        <color theme="1"/>
        <rFont val="Calibri"/>
        <family val="2"/>
        <scheme val="minor"/>
      </rPr>
      <t>G6 Truesteel 6mm cambio 2gg</t>
    </r>
    <r>
      <rPr>
        <sz val="11"/>
        <color theme="1"/>
        <rFont val="Calibri"/>
        <family val="2"/>
        <scheme val="minor"/>
      </rPr>
      <t xml:space="preserve"> catetere 60cm</t>
    </r>
  </si>
  <si>
    <r>
      <t xml:space="preserve">Combo kit </t>
    </r>
    <r>
      <rPr>
        <b/>
        <sz val="11"/>
        <color theme="1"/>
        <rFont val="Calibri"/>
        <family val="2"/>
        <scheme val="minor"/>
      </rPr>
      <t>G6 Truesteel 8mm cambio 2gg</t>
    </r>
    <r>
      <rPr>
        <sz val="11"/>
        <color theme="1"/>
        <rFont val="Calibri"/>
        <family val="2"/>
        <scheme val="minor"/>
      </rPr>
      <t xml:space="preserve"> catetere 60cm</t>
    </r>
  </si>
  <si>
    <r>
      <t xml:space="preserve">Combo kit </t>
    </r>
    <r>
      <rPr>
        <b/>
        <sz val="11"/>
        <color theme="1"/>
        <rFont val="Calibri"/>
        <family val="2"/>
        <scheme val="minor"/>
      </rPr>
      <t>G6 Truesteel 6mm cambio 2gg</t>
    </r>
    <r>
      <rPr>
        <sz val="11"/>
        <color theme="1"/>
        <rFont val="Calibri"/>
        <family val="2"/>
        <scheme val="minor"/>
      </rPr>
      <t xml:space="preserve"> catetere 80cm</t>
    </r>
  </si>
  <si>
    <r>
      <t xml:space="preserve">Combo kit </t>
    </r>
    <r>
      <rPr>
        <b/>
        <sz val="11"/>
        <color theme="1"/>
        <rFont val="Calibri"/>
        <family val="2"/>
        <scheme val="minor"/>
      </rPr>
      <t>G6 Truesteel 8mm cambio 2gg</t>
    </r>
    <r>
      <rPr>
        <sz val="11"/>
        <color theme="1"/>
        <rFont val="Calibri"/>
        <family val="2"/>
        <scheme val="minor"/>
      </rPr>
      <t xml:space="preserve"> catetere 80cm</t>
    </r>
  </si>
  <si>
    <r>
      <t xml:space="preserve">Combo kit </t>
    </r>
    <r>
      <rPr>
        <b/>
        <sz val="11"/>
        <color theme="1"/>
        <rFont val="Calibri"/>
        <family val="2"/>
        <scheme val="minor"/>
      </rPr>
      <t>G6 varisoft 17 mm cambio 3gg</t>
    </r>
    <r>
      <rPr>
        <sz val="11"/>
        <color theme="1"/>
        <rFont val="Calibri"/>
        <family val="2"/>
        <scheme val="minor"/>
      </rPr>
      <t xml:space="preserve"> catetere 60cm</t>
    </r>
  </si>
  <si>
    <r>
      <t xml:space="preserve">Combo kit </t>
    </r>
    <r>
      <rPr>
        <b/>
        <sz val="11"/>
        <color theme="1"/>
        <rFont val="Calibri"/>
        <family val="2"/>
        <scheme val="minor"/>
      </rPr>
      <t>G6 varisoft 17 mm cambio 3gg</t>
    </r>
    <r>
      <rPr>
        <sz val="11"/>
        <color theme="1"/>
        <rFont val="Calibri"/>
        <family val="2"/>
        <scheme val="minor"/>
      </rPr>
      <t xml:space="preserve"> catetere 110cm</t>
    </r>
  </si>
  <si>
    <r>
      <t xml:space="preserve">Combo kit </t>
    </r>
    <r>
      <rPr>
        <b/>
        <sz val="11"/>
        <color theme="1"/>
        <rFont val="Calibri"/>
        <family val="2"/>
        <scheme val="minor"/>
      </rPr>
      <t>G6 varisoft 13 mm cambio 3gg</t>
    </r>
    <r>
      <rPr>
        <sz val="11"/>
        <color theme="1"/>
        <rFont val="Calibri"/>
        <family val="2"/>
        <scheme val="minor"/>
      </rPr>
      <t xml:space="preserve"> catetere 60cm</t>
    </r>
  </si>
  <si>
    <r>
      <t xml:space="preserve">Combo kit </t>
    </r>
    <r>
      <rPr>
        <b/>
        <sz val="11"/>
        <color theme="1"/>
        <rFont val="Calibri"/>
        <family val="2"/>
        <scheme val="minor"/>
      </rPr>
      <t>G6 Autosoft 90 6mm rosa cambio 3gg</t>
    </r>
    <r>
      <rPr>
        <sz val="11"/>
        <color theme="1"/>
        <rFont val="Calibri"/>
        <family val="2"/>
        <scheme val="minor"/>
      </rPr>
      <t xml:space="preserve"> catetere 60cm</t>
    </r>
  </si>
  <si>
    <r>
      <t xml:space="preserve">Combo kit </t>
    </r>
    <r>
      <rPr>
        <b/>
        <sz val="11"/>
        <color theme="1"/>
        <rFont val="Calibri"/>
        <family val="2"/>
        <scheme val="minor"/>
      </rPr>
      <t>G6 Autosoft 90 6mm blu cambio 3gg</t>
    </r>
    <r>
      <rPr>
        <sz val="11"/>
        <color theme="1"/>
        <rFont val="Calibri"/>
        <family val="2"/>
        <scheme val="minor"/>
      </rPr>
      <t xml:space="preserve"> catetere 60cm</t>
    </r>
  </si>
  <si>
    <r>
      <t xml:space="preserve">Combo kit </t>
    </r>
    <r>
      <rPr>
        <b/>
        <sz val="11"/>
        <color theme="1"/>
        <rFont val="Calibri"/>
        <family val="2"/>
        <scheme val="minor"/>
      </rPr>
      <t>G6 Autosoft 90 9mm grigio cambio 3gg</t>
    </r>
    <r>
      <rPr>
        <sz val="11"/>
        <color theme="1"/>
        <rFont val="Calibri"/>
        <family val="2"/>
        <scheme val="minor"/>
      </rPr>
      <t xml:space="preserve"> catetere 60cm</t>
    </r>
  </si>
  <si>
    <r>
      <t xml:space="preserve">Combo kit </t>
    </r>
    <r>
      <rPr>
        <b/>
        <sz val="11"/>
        <color theme="1"/>
        <rFont val="Calibri"/>
        <family val="2"/>
        <scheme val="minor"/>
      </rPr>
      <t>G6 Autosoft 90 6mm cambio 3gg</t>
    </r>
    <r>
      <rPr>
        <sz val="11"/>
        <color theme="1"/>
        <rFont val="Calibri"/>
        <family val="2"/>
        <scheme val="minor"/>
      </rPr>
      <t xml:space="preserve"> catetere 110cm</t>
    </r>
  </si>
  <si>
    <r>
      <t xml:space="preserve">Combo kit </t>
    </r>
    <r>
      <rPr>
        <b/>
        <sz val="11"/>
        <color theme="1"/>
        <rFont val="Calibri"/>
        <family val="2"/>
        <scheme val="minor"/>
      </rPr>
      <t>G6 Autosoft 90 9mm cambio 3gg</t>
    </r>
    <r>
      <rPr>
        <sz val="11"/>
        <color theme="1"/>
        <rFont val="Calibri"/>
        <family val="2"/>
        <scheme val="minor"/>
      </rPr>
      <t xml:space="preserve"> catetere 110cm</t>
    </r>
  </si>
  <si>
    <r>
      <t xml:space="preserve">Combo kit </t>
    </r>
    <r>
      <rPr>
        <b/>
        <sz val="11"/>
        <color theme="1"/>
        <rFont val="Calibri"/>
        <family val="2"/>
        <scheme val="minor"/>
      </rPr>
      <t>G6 Autosoft 30 13mm cambio 3gg</t>
    </r>
    <r>
      <rPr>
        <sz val="11"/>
        <color theme="1"/>
        <rFont val="Calibri"/>
        <family val="2"/>
        <scheme val="minor"/>
      </rPr>
      <t xml:space="preserve"> catetere 60cm</t>
    </r>
  </si>
  <si>
    <r>
      <t xml:space="preserve">Combo kit </t>
    </r>
    <r>
      <rPr>
        <b/>
        <sz val="11"/>
        <color theme="1"/>
        <rFont val="Calibri"/>
        <family val="2"/>
        <scheme val="minor"/>
      </rPr>
      <t>G6 Autosoft 30 13 mm cambio 3gg</t>
    </r>
    <r>
      <rPr>
        <sz val="11"/>
        <color theme="1"/>
        <rFont val="Calibri"/>
        <family val="2"/>
        <scheme val="minor"/>
      </rPr>
      <t xml:space="preserve"> catetere 110 cm</t>
    </r>
  </si>
  <si>
    <r>
      <t xml:space="preserve">Combo kit </t>
    </r>
    <r>
      <rPr>
        <b/>
        <sz val="11"/>
        <color theme="1"/>
        <rFont val="Calibri"/>
        <family val="2"/>
        <scheme val="minor"/>
      </rPr>
      <t>G6 Truesteel 6mm cambio 3gg</t>
    </r>
    <r>
      <rPr>
        <sz val="11"/>
        <color theme="1"/>
        <rFont val="Calibri"/>
        <family val="2"/>
        <scheme val="minor"/>
      </rPr>
      <t xml:space="preserve"> catetere 60cm</t>
    </r>
  </si>
  <si>
    <r>
      <t xml:space="preserve">Combo kit </t>
    </r>
    <r>
      <rPr>
        <b/>
        <sz val="11"/>
        <color theme="1"/>
        <rFont val="Calibri"/>
        <family val="2"/>
        <scheme val="minor"/>
      </rPr>
      <t>G6 Truesteel 8mm cambio 3gg</t>
    </r>
    <r>
      <rPr>
        <sz val="11"/>
        <color theme="1"/>
        <rFont val="Calibri"/>
        <family val="2"/>
        <scheme val="minor"/>
      </rPr>
      <t xml:space="preserve"> catetere 60cm</t>
    </r>
  </si>
  <si>
    <r>
      <t xml:space="preserve">Combo kit </t>
    </r>
    <r>
      <rPr>
        <b/>
        <sz val="11"/>
        <color theme="1"/>
        <rFont val="Calibri"/>
        <family val="2"/>
        <scheme val="minor"/>
      </rPr>
      <t>G6 Truesteel 6mm cambio 3gg</t>
    </r>
    <r>
      <rPr>
        <sz val="11"/>
        <color theme="1"/>
        <rFont val="Calibri"/>
        <family val="2"/>
        <scheme val="minor"/>
      </rPr>
      <t xml:space="preserve"> catetere 80cm</t>
    </r>
  </si>
  <si>
    <r>
      <t xml:space="preserve">Combo kit </t>
    </r>
    <r>
      <rPr>
        <b/>
        <sz val="11"/>
        <color theme="1"/>
        <rFont val="Calibri"/>
        <family val="2"/>
        <scheme val="minor"/>
      </rPr>
      <t>G6 Truesteel 8mm cambio 3gg</t>
    </r>
    <r>
      <rPr>
        <sz val="11"/>
        <color theme="1"/>
        <rFont val="Calibri"/>
        <family val="2"/>
        <scheme val="minor"/>
      </rPr>
      <t xml:space="preserve"> catetere 80cm</t>
    </r>
  </si>
  <si>
    <r>
      <t xml:space="preserve">Combo kit </t>
    </r>
    <r>
      <rPr>
        <b/>
        <sz val="11"/>
        <color theme="1"/>
        <rFont val="Calibri"/>
        <family val="2"/>
        <scheme val="minor"/>
      </rPr>
      <t>G7 varisoft 17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</si>
  <si>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</si>
  <si>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</si>
  <si>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</si>
  <si>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</si>
  <si>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</si>
  <si>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</si>
  <si>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</si>
  <si>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</si>
  <si>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blu cambio 2gg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</si>
  <si>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</si>
  <si>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2gg catetere 60cm</t>
    </r>
  </si>
  <si>
    <r>
      <t>Combo kit</t>
    </r>
    <r>
      <rPr>
        <b/>
        <sz val="11"/>
        <color theme="1"/>
        <rFont val="Calibri"/>
        <family val="2"/>
        <scheme val="minor"/>
      </rPr>
      <t xml:space="preserve"> G7 Autosoft 90 6mm cambio 2gg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</si>
  <si>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</si>
  <si>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2gg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</si>
  <si>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2gg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</si>
  <si>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</si>
  <si>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</si>
  <si>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2gg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</si>
  <si>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2 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</si>
  <si>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</si>
  <si>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</si>
  <si>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</si>
  <si>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2 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</si>
  <si>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</si>
  <si>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</si>
  <si>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2gg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</si>
  <si>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2 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</si>
  <si>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</si>
  <si>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17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</si>
  <si>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17 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</si>
  <si>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varisoft 17 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</si>
  <si>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varisoft 13 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</si>
  <si>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varisoft 13 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</si>
  <si>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rosa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</si>
  <si>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6mm rosa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</si>
  <si>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6mm blu cambio</t>
    </r>
    <r>
      <rPr>
        <sz val="11"/>
        <color theme="1"/>
        <rFont val="Calibri"/>
        <family val="2"/>
        <scheme val="minor"/>
      </rPr>
      <t xml:space="preserve"> 3gg catetere 60cm</t>
    </r>
  </si>
  <si>
    <r>
      <t xml:space="preserve">Combo kit </t>
    </r>
    <r>
      <rPr>
        <b/>
        <sz val="11"/>
        <color theme="1"/>
        <rFont val="Calibri"/>
        <family val="2"/>
        <scheme val="minor"/>
      </rPr>
      <t>G7</t>
    </r>
    <r>
      <rPr>
        <sz val="11"/>
        <color theme="1"/>
        <rFont val="Calibri"/>
        <family val="2"/>
        <scheme val="minor"/>
      </rPr>
      <t xml:space="preserve"> Autosoft 90 6mm blu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</si>
  <si>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grigio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</si>
  <si>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90 9mm grigio cambio 3gg catetere 60cm</t>
    </r>
  </si>
  <si>
    <r>
      <t>Combo kit</t>
    </r>
    <r>
      <rPr>
        <b/>
        <sz val="11"/>
        <color theme="1"/>
        <rFont val="Calibri"/>
        <family val="2"/>
        <scheme val="minor"/>
      </rPr>
      <t xml:space="preserve"> G7 Autosoft 90 6mm cambio 3gg</t>
    </r>
    <r>
      <rPr>
        <sz val="11"/>
        <color theme="1"/>
        <rFont val="Calibri"/>
        <family val="2"/>
        <scheme val="minor"/>
      </rPr>
      <t xml:space="preserve"> catetere 110cm</t>
    </r>
  </si>
  <si>
    <r>
      <t>Combo kit</t>
    </r>
    <r>
      <rPr>
        <b/>
        <sz val="11"/>
        <color theme="1"/>
        <rFont val="Calibri"/>
        <family val="2"/>
        <scheme val="minor"/>
      </rPr>
      <t xml:space="preserve"> G7 </t>
    </r>
    <r>
      <rPr>
        <sz val="11"/>
        <color theme="1"/>
        <rFont val="Calibri"/>
        <family val="2"/>
        <scheme val="minor"/>
      </rPr>
      <t>Autosoft 90 6mm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</si>
  <si>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90 9mm cambio 3gg</t>
    </r>
    <r>
      <rPr>
        <sz val="11"/>
        <color theme="1"/>
        <rFont val="Calibri"/>
        <family val="2"/>
        <scheme val="minor"/>
      </rPr>
      <t xml:space="preserve"> catetere 110cm</t>
    </r>
  </si>
  <si>
    <r>
      <t xml:space="preserve">Combo kit </t>
    </r>
    <r>
      <rPr>
        <b/>
        <sz val="11"/>
        <color theme="1"/>
        <rFont val="Calibri"/>
        <family val="2"/>
        <scheme val="minor"/>
      </rPr>
      <t>G7</t>
    </r>
    <r>
      <rPr>
        <sz val="11"/>
        <color theme="1"/>
        <rFont val="Calibri"/>
        <family val="2"/>
        <scheme val="minor"/>
      </rPr>
      <t xml:space="preserve"> Autosoft 90 9mm cambio 3gg catetere 110cm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</si>
  <si>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</si>
  <si>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Autosoft 30 13mm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</si>
  <si>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Autosoft 30 13 mm cambio 3gg</t>
    </r>
    <r>
      <rPr>
        <sz val="11"/>
        <color theme="1"/>
        <rFont val="Calibri"/>
        <family val="2"/>
        <scheme val="minor"/>
      </rPr>
      <t xml:space="preserve"> catetere 110 cm</t>
    </r>
  </si>
  <si>
    <r>
      <t xml:space="preserve">Combo kit </t>
    </r>
    <r>
      <rPr>
        <b/>
        <sz val="11"/>
        <color theme="1"/>
        <rFont val="Calibri"/>
        <family val="2"/>
        <scheme val="minor"/>
      </rPr>
      <t>G7</t>
    </r>
    <r>
      <rPr>
        <sz val="11"/>
        <color theme="1"/>
        <rFont val="Calibri"/>
        <family val="2"/>
        <scheme val="minor"/>
      </rPr>
      <t xml:space="preserve"> Autosoft 30 13 mm cambio 3gg catetere 110 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</si>
  <si>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</si>
  <si>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6mm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</si>
  <si>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60cm</t>
    </r>
  </si>
  <si>
    <r>
      <t xml:space="preserve">Combo kit </t>
    </r>
    <r>
      <rPr>
        <b/>
        <sz val="11"/>
        <color theme="1"/>
        <rFont val="Calibri"/>
        <family val="2"/>
        <scheme val="minor"/>
      </rPr>
      <t>G7</t>
    </r>
    <r>
      <rPr>
        <sz val="11"/>
        <color theme="1"/>
        <rFont val="Calibri"/>
        <family val="2"/>
        <scheme val="minor"/>
      </rPr>
      <t xml:space="preserve"> Truesteel 8mm cambio 3gg catetere 60cm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</si>
  <si>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6mm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</si>
  <si>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6mm cambio 3gg catetere 80cm</t>
    </r>
  </si>
  <si>
    <r>
      <t xml:space="preserve">Combo kit </t>
    </r>
    <r>
      <rPr>
        <b/>
        <sz val="11"/>
        <color theme="1"/>
        <rFont val="Calibri"/>
        <family val="2"/>
        <scheme val="minor"/>
      </rPr>
      <t>G7</t>
    </r>
    <r>
      <rPr>
        <sz val="11"/>
        <color theme="1"/>
        <rFont val="Calibri"/>
        <family val="2"/>
        <scheme val="minor"/>
      </rPr>
      <t xml:space="preserve"> </t>
    </r>
    <r>
      <rPr>
        <b/>
        <sz val="11"/>
        <color theme="1"/>
        <rFont val="Calibri"/>
        <family val="2"/>
        <scheme val="minor"/>
      </rPr>
      <t>Truesteel 8mm cambio 3gg</t>
    </r>
    <r>
      <rPr>
        <sz val="11"/>
        <color theme="1"/>
        <rFont val="Calibri"/>
        <family val="2"/>
        <scheme val="minor"/>
      </rPr>
      <t xml:space="preserve"> catetere 80cm</t>
    </r>
  </si>
  <si>
    <r>
      <t xml:space="preserve">Combo kit </t>
    </r>
    <r>
      <rPr>
        <b/>
        <sz val="11"/>
        <color theme="1"/>
        <rFont val="Calibri"/>
        <family val="2"/>
        <scheme val="minor"/>
      </rPr>
      <t>G7</t>
    </r>
    <r>
      <rPr>
        <sz val="11"/>
        <color theme="1"/>
        <rFont val="Calibri"/>
        <family val="2"/>
        <scheme val="minor"/>
      </rPr>
      <t xml:space="preserve"> Truesteel 8mm cambio 3gg catetere 80cm</t>
    </r>
  </si>
  <si>
    <t>YpsoPump Inset™</t>
  </si>
  <si>
    <t>Cannula morbida 6 mm, catetere 46 cm</t>
  </si>
  <si>
    <t>Cannula morbida 6 mm, catetere 60 cm</t>
  </si>
  <si>
    <t>Cannula morbida 6 mm, catetere 80 cm</t>
  </si>
  <si>
    <t>Cannula morbida 9 mm, catetere 60 cm</t>
  </si>
  <si>
    <t>Cannula morbida 9 mm, catetere 80 cm</t>
  </si>
  <si>
    <t>Dettaglio  Materiale di consumo (AFFIANCAMENTO)</t>
  </si>
  <si>
    <t>2505280/R</t>
  </si>
  <si>
    <t>2505289/R</t>
  </si>
  <si>
    <t>2505290/R</t>
  </si>
  <si>
    <t>2505293/R</t>
  </si>
  <si>
    <t>2505294/R</t>
  </si>
  <si>
    <t>UL1861</t>
  </si>
  <si>
    <t>UL2461</t>
  </si>
  <si>
    <t>UL3161</t>
  </si>
  <si>
    <t>UL2491</t>
  </si>
  <si>
    <t>UL3191</t>
  </si>
  <si>
    <t>Dettaglio Materiale di consumo offerto DEXCOM ONE+ per aggiornamento tecnologico</t>
  </si>
  <si>
    <t>Dexcom ONE+ sensore (1 pz)</t>
  </si>
  <si>
    <t>Dexcom ONE+ ricevitore</t>
  </si>
  <si>
    <t>SISTEMA S9 IN AFFIANCAMENTO (AGGIORNAMENTO TECNOLOGICO)</t>
  </si>
  <si>
    <t>TRASMETTITORE S9</t>
  </si>
  <si>
    <t>GLUCOSE SENSOR S9 (CONF. 2 PZ)</t>
  </si>
  <si>
    <t>CGM_TRANS S9</t>
  </si>
  <si>
    <t>CGM_SENSOR S9</t>
  </si>
  <si>
    <t>SISTEMA S9</t>
  </si>
  <si>
    <t>RESERVOIR PACK 2.0 OF 10 PCS</t>
  </si>
  <si>
    <t>RESERVOIR 2.0 PACK OF 10 PCS</t>
  </si>
  <si>
    <r>
      <t xml:space="preserve">Accu-Chek Insight Service Pack 
</t>
    </r>
    <r>
      <rPr>
        <sz val="9"/>
        <color theme="1"/>
        <rFont val="Calibri Light"/>
        <family val="2"/>
        <scheme val="major"/>
      </rPr>
      <t>- Copri-batteria Accu-Chek Insight (durata 1 anno)
- Accu-Chek Insight Battery Pack (durata di 6 mesi)</t>
    </r>
  </si>
  <si>
    <r>
      <t xml:space="preserve">08042756001
</t>
    </r>
    <r>
      <rPr>
        <sz val="9"/>
        <color theme="1"/>
        <rFont val="Calibri Light"/>
        <family val="2"/>
        <scheme val="major"/>
      </rPr>
      <t>- 07738196001
- 09510443001</t>
    </r>
  </si>
  <si>
    <r>
      <t xml:space="preserve">EVERSENSE E3 INSERTION TOOLS KIT 
</t>
    </r>
    <r>
      <rPr>
        <sz val="11"/>
        <color rgb="FF000000"/>
        <rFont val="Calibri"/>
        <family val="2"/>
      </rPr>
      <t xml:space="preserve">EVERSENSE  INSERTION TOOLS KIT </t>
    </r>
    <r>
      <rPr>
        <strike/>
        <sz val="11"/>
        <color rgb="FF000000"/>
        <rFont val="Calibri"/>
        <family val="2"/>
        <charset val="1"/>
      </rPr>
      <t xml:space="preserve">
</t>
    </r>
  </si>
  <si>
    <t>NB: CAMBIO NOME COMMERCIALE E CODICI A PARTIRE DAL 4 NOVEMBRE 2024</t>
  </si>
  <si>
    <r>
      <t xml:space="preserve">ACC-IPHONESE21WE
</t>
    </r>
    <r>
      <rPr>
        <sz val="11"/>
        <color rgb="FFFF0000"/>
        <rFont val="Calibri"/>
        <family val="2"/>
      </rPr>
      <t>MMT-5113JWY</t>
    </r>
  </si>
  <si>
    <r>
      <t xml:space="preserve">Ricevitore iPhone </t>
    </r>
    <r>
      <rPr>
        <sz val="11"/>
        <color rgb="FFFF0000"/>
        <rFont val="Calibri"/>
        <family val="2"/>
      </rPr>
      <t>PRODOTTO IN PHASE OUT</t>
    </r>
    <r>
      <rPr>
        <strike/>
        <sz val="11"/>
        <color rgb="FF000000"/>
        <rFont val="Calibri"/>
        <family val="2"/>
      </rPr>
      <t xml:space="preserve">
</t>
    </r>
    <r>
      <rPr>
        <sz val="11"/>
        <color rgb="FFFF0000"/>
        <rFont val="Calibri"/>
        <family val="2"/>
      </rPr>
      <t>Ricevitore Samsung</t>
    </r>
  </si>
  <si>
    <t xml:space="preserve">Sensore Simplera Sync  </t>
  </si>
  <si>
    <t>sensore Simplera Sync™  sensore all-in-one (trasmettitore integrato)</t>
  </si>
  <si>
    <t>MMT-5120C1</t>
  </si>
  <si>
    <t>2612977/R</t>
  </si>
  <si>
    <t xml:space="preserve">Affianca per ampliamento di gamma il codice MMT-7040C1 </t>
  </si>
  <si>
    <r>
      <t xml:space="preserve">Codice di fatturazione OLU8-MHCL5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Codice di fatturazione OLU8-MHCL5 comprende
BNIT780SYNC (comprende: MiniMed 780G ((MMT-1896WWA - RDM: 1993983 - CND: Z120402160103), Accu-Chek Guide Link (08116083016M - RDM: 1764669 – CND: W0201060102)</t>
    </r>
  </si>
  <si>
    <r>
      <t xml:space="preserve">Codice di fatturazione OLU8-MHCL2D comprende:
BNIT780G4 (comprende: MiniMed 780G ((MMT-1896WWA - RDM: 1993983 - CND: Z120402160103), Accu-Chek Guide Link (08116083016M - RDM: 1764669 – CND: W0201060102), trasmettitore Guardian 4 (MMT-7840W1 - RDM: 2163254-CND:Z1204021680)
</t>
    </r>
    <r>
      <rPr>
        <sz val="11"/>
        <color rgb="FFFF0000"/>
        <rFont val="Calibri"/>
        <family val="2"/>
        <scheme val="minor"/>
      </rPr>
      <t xml:space="preserve">Codice di fatturazione OLU8-MHCL5 comprende
BNIT780SYNC (comprende: MiniMed 780G ((MMT-1896WWA - RDM: 1993983 - CND: Z120402160103), Accu-Chek Guide Link (08116083016M - RDM: 1764669 – CND: W0201060102)
</t>
    </r>
  </si>
  <si>
    <r>
      <t xml:space="preserve">Sistema MiniMed 780G
</t>
    </r>
    <r>
      <rPr>
        <sz val="11"/>
        <color rgb="FFFF0000"/>
        <rFont val="Calibri"/>
        <family val="2"/>
        <scheme val="minor"/>
      </rPr>
      <t>Sistema MiniMed™ 780G con Simplera Sync (affiancamento dal 1 dicembre 2024)</t>
    </r>
  </si>
  <si>
    <r>
      <t xml:space="preserve">90008150
</t>
    </r>
    <r>
      <rPr>
        <sz val="11"/>
        <color rgb="FFFF0000"/>
        <rFont val="Calibri"/>
        <family val="2"/>
      </rPr>
      <t>90012395</t>
    </r>
  </si>
  <si>
    <r>
      <rPr>
        <strike/>
        <sz val="11"/>
        <color rgb="FF000000"/>
        <rFont val="Calibri"/>
        <family val="2"/>
      </rPr>
      <t>2279381</t>
    </r>
    <r>
      <rPr>
        <sz val="11"/>
        <color rgb="FF000000"/>
        <rFont val="Calibri"/>
        <family val="2"/>
        <charset val="1"/>
      </rPr>
      <t xml:space="preserve">
</t>
    </r>
    <r>
      <rPr>
        <sz val="11"/>
        <color rgb="FFFF0000"/>
        <rFont val="Calibri"/>
        <family val="2"/>
      </rPr>
      <t>2627244</t>
    </r>
  </si>
  <si>
    <r>
      <t xml:space="preserve">Sistema MiniMed 780G
</t>
    </r>
    <r>
      <rPr>
        <sz val="11"/>
        <color rgb="FFFF0000"/>
        <rFont val="Calibri"/>
        <family val="2"/>
        <scheme val="minor"/>
      </rPr>
      <t xml:space="preserve">Sistema MiniMed™ 780G con Simplera Sync (affiancamento dal </t>
    </r>
    <r>
      <rPr>
        <strike/>
        <sz val="11"/>
        <color rgb="FFFF0000"/>
        <rFont val="Calibri"/>
        <family val="2"/>
        <scheme val="minor"/>
      </rPr>
      <t xml:space="preserve">1 dicembre  </t>
    </r>
    <r>
      <rPr>
        <sz val="11"/>
        <color rgb="FFFF0000"/>
        <rFont val="Calibri"/>
        <family val="2"/>
        <scheme val="minor"/>
      </rPr>
      <t>4 novembre 2024)</t>
    </r>
  </si>
  <si>
    <t>Sistema di microinfusione di insulina Omnipod 5</t>
  </si>
  <si>
    <t>QUANTITA' E CONTENUTO</t>
  </si>
  <si>
    <t>D5K-06-03</t>
  </si>
  <si>
    <t>Kit combinato per fabbisogno trimestrale G6® e Omnipod®5</t>
  </si>
  <si>
    <t>KIT FTT G6 OMNIPOD 5</t>
  </si>
  <si>
    <t>n. 10 pod (nella confezione di ogni singolo pod è presente un ago e una siringa per il riempimento del serbatoio)</t>
  </si>
  <si>
    <t>OMNIPOD® 5, 10-PACK PODS~MODEL NUMBER: POD-OMNI-I1-6220</t>
  </si>
  <si>
    <t>PT-001443*</t>
  </si>
  <si>
    <t>* codice aggiuntivo per opzione con cambio consumabile ogni 2 giorni</t>
  </si>
  <si>
    <t>AFFIANCAMENTO DISPONIBILE A PARTIRE DAL 9 DICEMBRE 2024</t>
  </si>
  <si>
    <t>Microinfusore per insulina senza catetere (patch pump) associato/integrabile a monitoraggio glicemico continuo.
- con cambio di consumabile ogni 3 giorni</t>
  </si>
  <si>
    <t>OMNIPOD® 5 
CONTROLLER STARTER 
KIT~MODEL # SKT-XXXM001-G-MG-XXX ITALY 
SPECIFIC MODEL 
NUMBER: SKT-ITA-M001-
G-MG-ITA</t>
  </si>
  <si>
    <t>PT-000973-13</t>
  </si>
  <si>
    <t>Microinfusore per insulina senza catetere (patch pump) associato/integrabile a monitoraggio glicemico continuo.
- con cambio di consumabile ogni 2 giorni</t>
  </si>
  <si>
    <r>
      <t xml:space="preserve">- App FreeStyle Libre 3 iOS: 72193-01
- App FreeStyle Libre 3 Android: 72227-01
- </t>
    </r>
    <r>
      <rPr>
        <strike/>
        <sz val="11"/>
        <color rgb="FFFF0000"/>
        <rFont val="Calibri"/>
        <family val="2"/>
        <scheme val="minor"/>
      </rPr>
      <t xml:space="preserve">Sensore FreeStyle Libre 3: 72114-01
</t>
    </r>
    <r>
      <rPr>
        <sz val="11"/>
        <color rgb="FFFF0000"/>
        <rFont val="Calibri"/>
        <family val="2"/>
        <scheme val="minor"/>
      </rPr>
      <t>FREESTYLE LIBRE 3 
PLUS - SISTEMA DI MONITORAGGIO IN CONTINUO DEL GLUCOSIO (SENSORE) (codice 7876701)</t>
    </r>
  </si>
  <si>
    <r>
      <rPr>
        <strike/>
        <sz val="11"/>
        <color rgb="FFFF0000"/>
        <rFont val="Calibri"/>
        <family val="2"/>
      </rPr>
      <t>106,38</t>
    </r>
    <r>
      <rPr>
        <sz val="11"/>
        <color rgb="FFFF0000"/>
        <rFont val="Calibri"/>
        <family val="2"/>
      </rPr>
      <t xml:space="preserve">
105,22</t>
    </r>
  </si>
  <si>
    <r>
      <t xml:space="preserve">- App FreeStyle Libre 3 iOS: 72193-01*
- App FreeStyle Libre 3 Android: 72227-01*
</t>
    </r>
    <r>
      <rPr>
        <strike/>
        <sz val="11"/>
        <color rgb="FFFF0000"/>
        <rFont val="Calibri"/>
        <family val="2"/>
        <scheme val="minor"/>
      </rPr>
      <t xml:space="preserve">- Sensore FreeStyle Libre 3: 72114-01
</t>
    </r>
    <r>
      <rPr>
        <sz val="11"/>
        <color rgb="FFFF0000"/>
        <rFont val="Calibri"/>
        <family val="2"/>
        <scheme val="minor"/>
      </rPr>
      <t>FREESTYLE LIBRE 3 
PLUS - SISTEMA DI MONITORAGGIO IN CONTINUO DEL GLUCOSIO (SENSORE) (codice 7876701)</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</si>
  <si>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</si>
  <si>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t xml:space="preserve">App FreeStyle Libre 3 iOS: 2322242
App FreeStyle Libre 3 Android: 2232197
Sensore FreeStyle Libre 3 </t>
    </r>
    <r>
      <rPr>
        <sz val="11"/>
        <color rgb="FFFF0000"/>
        <rFont val="Calibri"/>
        <family val="2"/>
        <scheme val="minor"/>
      </rPr>
      <t>PLUS - SISTEMA DI MONITORAGGIO IN CONTINUO DEL GLUCOSIO (SENSORE):</t>
    </r>
    <r>
      <rPr>
        <sz val="11"/>
        <rFont val="Calibri"/>
        <family val="2"/>
        <scheme val="minor"/>
      </rPr>
      <t xml:space="preserve"> </t>
    </r>
    <r>
      <rPr>
        <strike/>
        <sz val="11"/>
        <rFont val="Calibri"/>
        <family val="2"/>
        <scheme val="minor"/>
      </rPr>
      <t>2210653</t>
    </r>
    <r>
      <rPr>
        <sz val="11"/>
        <rFont val="Calibri"/>
        <family val="2"/>
        <scheme val="minor"/>
      </rPr>
      <t xml:space="preserve">
</t>
    </r>
    <r>
      <rPr>
        <sz val="11"/>
        <color rgb="FFFF0000"/>
        <rFont val="Calibri"/>
        <family val="2"/>
        <scheme val="minor"/>
      </rPr>
      <t xml:space="preserve"> 2634609</t>
    </r>
  </si>
  <si>
    <r>
      <rPr>
        <strike/>
        <sz val="11"/>
        <color rgb="FFFF0000"/>
        <rFont val="Calibri"/>
        <family val="2"/>
      </rPr>
      <t>49,1</t>
    </r>
    <r>
      <rPr>
        <sz val="11"/>
        <color rgb="FFFF0000"/>
        <rFont val="Calibri"/>
        <family val="2"/>
      </rPr>
      <t xml:space="preserve">
52,61</t>
    </r>
  </si>
  <si>
    <r>
      <rPr>
        <strike/>
        <sz val="11"/>
        <color rgb="FFFF0000"/>
        <rFont val="Arial Unicode MS"/>
      </rPr>
      <t>1002541</t>
    </r>
    <r>
      <rPr>
        <sz val="11"/>
        <color rgb="FFFF0000"/>
        <rFont val="Arial Unicode MS"/>
        <family val="2"/>
      </rPr>
      <t xml:space="preserve">
1013858</t>
    </r>
  </si>
  <si>
    <t>QUANTITÀ PRESUNTA PAZIENTI
ANNO</t>
  </si>
  <si>
    <t xml:space="preserve">canone di noleggio 
a paziente
mensile 
(iva esclusa) </t>
  </si>
  <si>
    <t>CANONE DI NOLEGGIO 
A PAZIENTE
ANNUO
 OFFERTO
(iva esclusa) 
(2 cifre decimali)</t>
  </si>
  <si>
    <t>IMPORTO TOTALE 
 CANONI ANNUI 
 OFFERTO 
(iva esclusa) 
(2 cifre decimali)</t>
  </si>
  <si>
    <t xml:space="preserve">IMPORTO TOTALE  
 CANONI ANNUI
(iva esclusa)  </t>
  </si>
  <si>
    <t>CANONE DI NOLEGGIO A PAZIENTE
ANNUO
 OFFERTO
(iva esclusa) 
(2 cifre decimali)</t>
  </si>
  <si>
    <t>AFFIANCAMENTO SETTEMBRE 2025 PRODOTTI OMNIPOD 5 E DEXCOM G7:</t>
  </si>
  <si>
    <t>Kit combinato per fabbisogno trimestrale G7® e Omnipod® 5</t>
  </si>
  <si>
    <t>KIT FTT G7 OMNIPOD 5</t>
  </si>
  <si>
    <t xml:space="preserve">D5K-07-03 </t>
  </si>
  <si>
    <t>Omnipos 5 – Pods compatibili con i sensori Dexcom G6 e Dexcom G7</t>
  </si>
  <si>
    <t>OMNIPOD® 5 10-PACK PODS~MODEL # SKT-XXX-M001-G-MG-XXXOMNIPOD® 5 PODS, 10-PACK, STERILE OMNIPOD 5, DEXCOM G6/G7</t>
  </si>
  <si>
    <t>PT-001446 *</t>
  </si>
  <si>
    <t>AFFIANCAMENTO DA SETTEMBRE 2025 PRODOTTI OMNIPOD 5 e DEXCOM G7:</t>
  </si>
  <si>
    <t>DETTAGLIO MATERIALE DI CONSUMO - AFFIANCAMENTO A PARTIRE DAL 9 DICEMBRE</t>
  </si>
  <si>
    <r>
      <t xml:space="preserve">Holter Glicemico real time G-TRAK
</t>
    </r>
    <r>
      <rPr>
        <sz val="11"/>
        <color rgb="FFFF0000"/>
        <rFont val="Calibri"/>
        <family val="2"/>
        <scheme val="minor"/>
      </rPr>
      <t xml:space="preserve">Holter glicemico real time EQUIL G </t>
    </r>
  </si>
  <si>
    <r>
      <t xml:space="preserve"> G7-A
</t>
    </r>
    <r>
      <rPr>
        <sz val="11"/>
        <color rgb="FFFF0000"/>
        <rFont val="Calibri"/>
        <family val="2"/>
        <scheme val="minor"/>
      </rPr>
      <t>GX-02E</t>
    </r>
  </si>
  <si>
    <r>
      <rPr>
        <strike/>
        <sz val="11"/>
        <rFont val="Calibri"/>
        <family val="2"/>
        <scheme val="minor"/>
      </rPr>
      <t xml:space="preserve">2274021
</t>
    </r>
    <r>
      <rPr>
        <sz val="11"/>
        <color rgb="FFFF0000"/>
        <rFont val="Calibri"/>
        <family val="2"/>
        <scheme val="minor"/>
      </rPr>
      <t>2843147</t>
    </r>
  </si>
  <si>
    <r>
      <t>1778393</t>
    </r>
    <r>
      <rPr>
        <sz val="11"/>
        <color rgb="FFFF0000"/>
        <rFont val="Calibri"/>
        <family val="2"/>
      </rPr>
      <t xml:space="preserve"> non disponibili a partire da marzo 2026</t>
    </r>
  </si>
  <si>
    <r>
      <t xml:space="preserve">1778395 </t>
    </r>
    <r>
      <rPr>
        <sz val="11"/>
        <color rgb="FFFF0000"/>
        <rFont val="Calibri"/>
        <family val="2"/>
      </rPr>
      <t>non disponibili a partire da marzo 2026</t>
    </r>
  </si>
  <si>
    <t>a partire da marzo 2026</t>
  </si>
  <si>
    <t xml:space="preserve">AutoSoft 90, 6mm/60cm, grigio </t>
  </si>
  <si>
    <t xml:space="preserve">1002817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</si>
</sst>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_-&quot;€&quot;\ * #,##0.00_-;\-&quot;€&quot;\ * #,##0.00_-;_-&quot;€&quot;\ * &quot;-&quot;??_-;_-@_-"/>
    <numFmt numFmtId="165" formatCode="_-&quot;€ &quot;* #,##0.00_-;&quot;-€ &quot;* #,##0.00_-;_-&quot;€ &quot;* \-??_-;_-@_-"/>
    <numFmt numFmtId="166" formatCode="&quot;€ &quot;#,##0.00"/>
    <numFmt numFmtId="167" formatCode="_-* #,##0.00&quot; €&quot;_-;\-* #,##0.00&quot; €&quot;_-;_-* \-??&quot; €&quot;_-;_-@_-"/>
    <numFmt numFmtId="168" formatCode="#,##0.00\ &quot;€&quot;"/>
    <numFmt numFmtId="169" formatCode="&quot;€&quot;\ #,##0.00"/>
    <numFmt numFmtId="170" formatCode="#,##0.00_ ;\-#,##0.00\ "/>
  </numFmts>
  <fonts count="103">
    <font>
      <sz val="11"/>
      <color theme="1"/>
      <name val="Calibri"/>
      <family val="2"/>
      <scheme val="minor"/>
    </font>
    <font>
      <sz val="11"/>
      <color theme="1"/>
      <name val="Calibri"/>
      <family val="2"/>
      <scheme val="minor"/>
    </font>
    <font>
      <sz val="10"/>
      <color indexed="8"/>
      <name val="Calibri"/>
      <family val="2"/>
    </font>
    <font>
      <sz val="11"/>
      <color indexed="8"/>
      <name val="Calibri"/>
      <family val="2"/>
    </font>
    <font>
      <sz val="8"/>
      <name val="Calibri"/>
      <family val="2"/>
      <scheme val="minor"/>
    </font>
    <font>
      <b/>
      <sz val="12"/>
      <color indexed="8"/>
      <name val="Calibri"/>
      <family val="2"/>
    </font>
    <font>
      <sz val="12"/>
      <color indexed="8"/>
      <name val="Calibri"/>
      <family val="2"/>
    </font>
    <font>
      <sz val="12"/>
      <name val="Calibri"/>
      <family val="2"/>
    </font>
    <font>
      <sz val="12"/>
      <name val="Arial"/>
      <family val="2"/>
    </font>
    <font>
      <sz val="12"/>
      <color theme="1"/>
      <name val="Calibri"/>
      <family val="2"/>
      <scheme val="minor"/>
    </font>
    <font>
      <sz val="10"/>
      <name val="Arial"/>
      <family val="2"/>
    </font>
    <font>
      <b/>
      <sz val="12"/>
      <color rgb="FFFFFFFF"/>
      <name val="Calibri"/>
      <family val="2"/>
      <charset val="1"/>
    </font>
    <font>
      <b/>
      <sz val="12"/>
      <color rgb="FF000000"/>
      <name val="Calibri"/>
      <family val="2"/>
      <charset val="1"/>
    </font>
    <font>
      <sz val="12"/>
      <color rgb="FF000000"/>
      <name val="Calibri"/>
      <family val="2"/>
      <charset val="1"/>
    </font>
    <font>
      <b/>
      <sz val="12"/>
      <name val="Calibri"/>
      <family val="2"/>
      <charset val="1"/>
    </font>
    <font>
      <b/>
      <sz val="12"/>
      <name val="Arial"/>
      <family val="2"/>
      <charset val="1"/>
    </font>
    <font>
      <sz val="12"/>
      <name val="Arial"/>
      <family val="2"/>
      <charset val="1"/>
    </font>
    <font>
      <b/>
      <sz val="12"/>
      <color rgb="FFFF0000"/>
      <name val="Calibri"/>
      <family val="2"/>
      <charset val="1"/>
    </font>
    <font>
      <sz val="12"/>
      <name val="Calibri"/>
      <family val="2"/>
      <charset val="1"/>
    </font>
    <font>
      <b/>
      <sz val="11"/>
      <color theme="0"/>
      <name val="Calibri"/>
      <family val="2"/>
      <scheme val="minor"/>
    </font>
    <font>
      <sz val="11"/>
      <color rgb="FF000000"/>
      <name val="Calibri"/>
      <family val="2"/>
      <charset val="1"/>
    </font>
    <font>
      <b/>
      <sz val="11"/>
      <color rgb="FFFFFFFF"/>
      <name val="Calibri"/>
      <family val="2"/>
      <charset val="1"/>
    </font>
    <font>
      <b/>
      <sz val="11"/>
      <color rgb="FF000000"/>
      <name val="Calibri"/>
      <family val="2"/>
      <charset val="1"/>
    </font>
    <font>
      <b/>
      <sz val="11"/>
      <name val="Calibri"/>
      <family val="2"/>
      <scheme val="minor"/>
    </font>
    <font>
      <b/>
      <sz val="11"/>
      <name val="Calibri"/>
      <family val="2"/>
    </font>
    <font>
      <b/>
      <sz val="11"/>
      <color indexed="12"/>
      <name val="Calibri"/>
      <family val="2"/>
    </font>
    <font>
      <b/>
      <sz val="11"/>
      <color rgb="FF0000FF"/>
      <name val="Calibri"/>
      <family val="2"/>
      <charset val="1"/>
    </font>
    <font>
      <b/>
      <sz val="11"/>
      <name val="Arial"/>
      <family val="2"/>
      <charset val="1"/>
    </font>
    <font>
      <b/>
      <sz val="11"/>
      <name val="Calibri"/>
      <family val="2"/>
      <charset val="1"/>
    </font>
    <font>
      <sz val="11"/>
      <name val="Arial"/>
      <family val="2"/>
      <charset val="1"/>
    </font>
    <font>
      <b/>
      <sz val="11"/>
      <color rgb="FFFF0000"/>
      <name val="Calibri"/>
      <family val="2"/>
      <charset val="1"/>
    </font>
    <font>
      <sz val="11"/>
      <color rgb="FF000000"/>
      <name val="Times New Roman"/>
      <family val="1"/>
      <charset val="1"/>
    </font>
    <font>
      <b/>
      <sz val="11"/>
      <color rgb="FFFF0000"/>
      <name val="Calibri"/>
      <family val="2"/>
    </font>
    <font>
      <sz val="11"/>
      <name val="Calibri"/>
      <family val="2"/>
      <charset val="1"/>
    </font>
    <font>
      <b/>
      <sz val="11"/>
      <color rgb="FFFF0000"/>
      <name val="Calibri"/>
      <family val="2"/>
      <scheme val="minor"/>
    </font>
    <font>
      <b/>
      <sz val="11"/>
      <color rgb="FF000000"/>
      <name val="Calibri"/>
      <family val="2"/>
    </font>
    <font>
      <sz val="11"/>
      <color rgb="FF000000"/>
      <name val="Calibri"/>
      <family val="2"/>
    </font>
    <font>
      <sz val="11"/>
      <name val="Calibri"/>
      <family val="2"/>
      <scheme val="minor"/>
    </font>
    <font>
      <b/>
      <sz val="11"/>
      <color indexed="8"/>
      <name val="Calibri"/>
      <family val="2"/>
    </font>
    <font>
      <sz val="11"/>
      <color indexed="12"/>
      <name val="Calibri"/>
      <family val="2"/>
    </font>
    <font>
      <sz val="11"/>
      <name val="Calibri"/>
      <family val="2"/>
    </font>
    <font>
      <sz val="11"/>
      <name val="Arial"/>
      <family val="2"/>
    </font>
    <font>
      <sz val="11"/>
      <color rgb="FF0000FF"/>
      <name val="Calibri"/>
      <family val="2"/>
      <scheme val="minor"/>
    </font>
    <font>
      <sz val="11"/>
      <color rgb="FF0000FF"/>
      <name val="Calibri"/>
      <family val="2"/>
    </font>
    <font>
      <sz val="11"/>
      <color rgb="FFFF0000"/>
      <name val="Calibri"/>
      <family val="2"/>
    </font>
    <font>
      <sz val="11"/>
      <color indexed="8"/>
      <name val="Times New Roman"/>
      <family val="1"/>
    </font>
    <font>
      <sz val="11"/>
      <color indexed="8"/>
      <name val="Calibri"/>
      <family val="2"/>
      <scheme val="minor"/>
    </font>
    <font>
      <b/>
      <sz val="11"/>
      <color rgb="FFFFFFFF"/>
      <name val="Calibri"/>
      <family val="2"/>
      <scheme val="minor"/>
    </font>
    <font>
      <sz val="11"/>
      <color rgb="FF000000"/>
      <name val="Calibri"/>
      <family val="2"/>
      <scheme val="minor"/>
    </font>
    <font>
      <sz val="11"/>
      <color rgb="FFFF0000"/>
      <name val="Calibri"/>
      <family val="2"/>
      <scheme val="minor"/>
    </font>
    <font>
      <sz val="9"/>
      <color rgb="FF000000"/>
      <name val="Calibri Light"/>
      <family val="2"/>
      <scheme val="major"/>
    </font>
    <font>
      <b/>
      <sz val="9"/>
      <name val="Calibri Light"/>
      <family val="2"/>
      <scheme val="major"/>
    </font>
    <font>
      <b/>
      <sz val="9"/>
      <color rgb="FF000000"/>
      <name val="Calibri Light"/>
      <family val="2"/>
      <scheme val="major"/>
    </font>
    <font>
      <b/>
      <sz val="9"/>
      <color rgb="FFFFFFFF"/>
      <name val="Calibri Light"/>
      <family val="2"/>
      <scheme val="major"/>
    </font>
    <font>
      <b/>
      <sz val="9"/>
      <color rgb="FFFF0000"/>
      <name val="Calibri Light"/>
      <family val="2"/>
      <scheme val="major"/>
    </font>
    <font>
      <sz val="9"/>
      <name val="Calibri Light"/>
      <family val="2"/>
      <scheme val="major"/>
    </font>
    <font>
      <sz val="9"/>
      <color rgb="FF0000FF"/>
      <name val="Calibri Light"/>
      <family val="2"/>
      <scheme val="major"/>
    </font>
    <font>
      <sz val="9"/>
      <color theme="1"/>
      <name val="Calibri Light"/>
      <family val="2"/>
      <scheme val="major"/>
    </font>
    <font>
      <sz val="8"/>
      <name val="Calibri Light"/>
      <family val="2"/>
      <scheme val="major"/>
    </font>
    <font>
      <sz val="11"/>
      <color theme="1"/>
      <name val="Calibri"/>
      <family val="2"/>
    </font>
    <font>
      <b/>
      <sz val="9"/>
      <color rgb="FF0000FF"/>
      <name val="Calibri Light"/>
      <family val="2"/>
      <scheme val="major"/>
    </font>
    <font>
      <sz val="12"/>
      <name val="Calibri"/>
      <family val="2"/>
      <scheme val="minor"/>
    </font>
    <font>
      <vertAlign val="superscript"/>
      <sz val="11"/>
      <color rgb="FF000000"/>
      <name val="Calibri"/>
      <family val="2"/>
      <scheme val="minor"/>
    </font>
    <font>
      <b/>
      <sz val="12"/>
      <color theme="0"/>
      <name val="Calibri"/>
      <family val="2"/>
      <scheme val="minor"/>
    </font>
    <font>
      <sz val="11"/>
      <name val="Arial Unicode MS"/>
      <family val="2"/>
    </font>
    <font>
      <sz val="11"/>
      <color rgb="FF000000"/>
      <name val="Calibri Light"/>
      <family val="2"/>
      <scheme val="major"/>
    </font>
    <font>
      <b/>
      <sz val="11"/>
      <name val="Calibri Light"/>
      <family val="2"/>
      <scheme val="major"/>
    </font>
    <font>
      <b/>
      <sz val="11"/>
      <color rgb="FF000000"/>
      <name val="Calibri Light"/>
      <family val="2"/>
      <scheme val="major"/>
    </font>
    <font>
      <b/>
      <sz val="11"/>
      <color rgb="FFFFFFFF"/>
      <name val="Calibri Light"/>
      <family val="2"/>
      <scheme val="major"/>
    </font>
    <font>
      <b/>
      <sz val="11"/>
      <color rgb="FFFF0000"/>
      <name val="Calibri Light"/>
      <family val="2"/>
      <scheme val="major"/>
    </font>
    <font>
      <sz val="11"/>
      <name val="Calibri Light"/>
      <family val="2"/>
      <scheme val="major"/>
    </font>
    <font>
      <sz val="11"/>
      <color rgb="FF0000FF"/>
      <name val="Calibri Light"/>
      <family val="2"/>
      <scheme val="major"/>
    </font>
    <font>
      <b/>
      <sz val="11"/>
      <color rgb="FF0000FF"/>
      <name val="Calibri Light"/>
      <family val="2"/>
      <scheme val="major"/>
    </font>
    <font>
      <sz val="11"/>
      <color theme="1"/>
      <name val="Calibri Light"/>
      <family val="2"/>
      <scheme val="major"/>
    </font>
    <font>
      <u/>
      <sz val="11"/>
      <name val="Calibri"/>
      <family val="2"/>
      <scheme val="minor"/>
    </font>
    <font>
      <u/>
      <sz val="11"/>
      <name val="Calibri"/>
      <family val="2"/>
    </font>
    <font>
      <b/>
      <sz val="11"/>
      <color rgb="FFFFFFFF"/>
      <name val="Calibri"/>
      <family val="2"/>
    </font>
    <font>
      <b/>
      <sz val="11"/>
      <color theme="1"/>
      <name val="Calibri"/>
      <family val="2"/>
      <charset val="1"/>
    </font>
    <font>
      <b/>
      <sz val="11"/>
      <color rgb="FF0000FF"/>
      <name val="Calibri"/>
      <family val="2"/>
      <scheme val="minor"/>
    </font>
    <font>
      <b/>
      <sz val="11"/>
      <color rgb="FF0000FF"/>
      <name val="Calibri"/>
      <family val="2"/>
    </font>
    <font>
      <b/>
      <sz val="11"/>
      <color theme="1"/>
      <name val="Calibri"/>
      <family val="2"/>
      <scheme val="minor"/>
    </font>
    <font>
      <strike/>
      <sz val="9"/>
      <color theme="1"/>
      <name val="Calibri Light"/>
      <family val="2"/>
      <scheme val="major"/>
    </font>
    <font>
      <strike/>
      <sz val="11"/>
      <color rgb="FF000000"/>
      <name val="Calibri"/>
      <family val="2"/>
      <charset val="1"/>
    </font>
    <font>
      <strike/>
      <sz val="11"/>
      <color rgb="FF000000"/>
      <name val="Calibri"/>
      <family val="2"/>
    </font>
    <font>
      <strike/>
      <sz val="11"/>
      <color rgb="FFFF0000"/>
      <name val="Calibri"/>
      <family val="2"/>
      <scheme val="minor"/>
    </font>
    <font>
      <sz val="10"/>
      <color rgb="FFFF0000"/>
      <name val="Calibri"/>
      <family val="2"/>
    </font>
    <font>
      <b/>
      <sz val="10"/>
      <color rgb="FFFF0000"/>
      <name val="Calibri"/>
      <family val="2"/>
    </font>
    <font>
      <b/>
      <sz val="10"/>
      <color theme="0"/>
      <name val="Calibri"/>
      <family val="2"/>
      <scheme val="minor"/>
    </font>
    <font>
      <b/>
      <sz val="10"/>
      <name val="Calibri"/>
      <family val="2"/>
      <scheme val="minor"/>
    </font>
    <font>
      <b/>
      <sz val="10"/>
      <color rgb="FFFF0000"/>
      <name val="Calibri"/>
      <family val="2"/>
      <scheme val="minor"/>
    </font>
    <font>
      <b/>
      <sz val="10"/>
      <color indexed="12"/>
      <name val="Calibri"/>
      <family val="2"/>
    </font>
    <font>
      <b/>
      <sz val="10"/>
      <name val="Calibri"/>
      <family val="2"/>
    </font>
    <font>
      <strike/>
      <sz val="11"/>
      <color rgb="FFFF0000"/>
      <name val="Calibri"/>
      <family val="2"/>
    </font>
    <font>
      <strike/>
      <sz val="11"/>
      <name val="Calibri"/>
      <family val="2"/>
      <scheme val="minor"/>
    </font>
    <font>
      <sz val="11"/>
      <color rgb="FFFF0000"/>
      <name val="Arial Unicode MS"/>
      <family val="2"/>
    </font>
    <font>
      <strike/>
      <sz val="11"/>
      <color rgb="FFFF0000"/>
      <name val="Arial Unicode MS"/>
    </font>
    <font>
      <sz val="11"/>
      <color rgb="FFFF0000"/>
      <name val="Arial Unicode MS"/>
    </font>
    <font>
      <b/>
      <u/>
      <sz val="10"/>
      <color rgb="FFFF0000"/>
      <name val="Roboto"/>
    </font>
    <font>
      <b/>
      <sz val="10"/>
      <color indexed="8"/>
      <name val="Calibri"/>
      <family val="2"/>
    </font>
    <font>
      <sz val="10"/>
      <name val="Calibri"/>
      <family val="2"/>
    </font>
    <font>
      <sz val="11"/>
      <color rgb="FFFF0000"/>
      <name val="Calibri"/>
      <family val="2"/>
      <charset val="1"/>
    </font>
    <font>
      <sz val="11"/>
      <color rgb="FFFF0000"/>
      <name val="Arial"/>
      <family val="2"/>
      <charset val="1"/>
    </font>
    <font>
      <strike/>
      <sz val="11"/>
      <color indexed="8"/>
      <name val="Calibri"/>
      <family val="2"/>
    </font>
  </fonts>
  <fills count="10">
    <fill>
      <patternFill patternType="none"/>
    </fill>
    <fill>
      <patternFill patternType="gray125"/>
    </fill>
    <fill>
      <patternFill patternType="solid">
        <fgColor rgb="FF990033"/>
        <bgColor indexed="26"/>
      </patternFill>
    </fill>
    <fill>
      <patternFill patternType="solid">
        <fgColor rgb="FF990033"/>
        <bgColor rgb="FF800000"/>
      </patternFill>
    </fill>
    <fill>
      <patternFill patternType="solid">
        <fgColor rgb="FFFF0000"/>
        <bgColor rgb="FF990033"/>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26"/>
      </patternFill>
    </fill>
    <fill>
      <patternFill patternType="solid">
        <fgColor them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1" fillId="0" borderId="0"/>
    <xf numFmtId="44" fontId="3"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cellStyleXfs>
  <cellXfs count="507">
    <xf numFmtId="0" fontId="0" fillId="0" borderId="0" xfId="0"/>
    <xf numFmtId="0" fontId="2" fillId="0" borderId="0" xfId="0" applyFont="1"/>
    <xf numFmtId="3" fontId="2" fillId="0" borderId="0" xfId="0" applyNumberFormat="1" applyFont="1" applyAlignment="1">
      <alignment horizontal="center"/>
    </xf>
    <xf numFmtId="0" fontId="5" fillId="0" borderId="0" xfId="0" applyFont="1" applyAlignment="1">
      <alignment horizontal="justify" vertical="center" wrapText="1"/>
    </xf>
    <xf numFmtId="0" fontId="5" fillId="0" borderId="0" xfId="0" applyFont="1" applyAlignment="1">
      <alignment horizontal="center" vertical="center" wrapText="1"/>
    </xf>
    <xf numFmtId="0" fontId="6" fillId="0" borderId="0" xfId="0" applyFont="1" applyAlignment="1">
      <alignment wrapText="1"/>
    </xf>
    <xf numFmtId="0" fontId="6" fillId="0" borderId="0" xfId="0" applyFont="1"/>
    <xf numFmtId="0" fontId="8" fillId="0" borderId="0" xfId="0" applyFont="1" applyAlignment="1">
      <alignment vertical="center"/>
    </xf>
    <xf numFmtId="0" fontId="9" fillId="0" borderId="0" xfId="0" applyFont="1"/>
    <xf numFmtId="0" fontId="12" fillId="0" borderId="0" xfId="0" applyFont="1" applyAlignment="1">
      <alignment horizontal="center" vertical="center"/>
    </xf>
    <xf numFmtId="0" fontId="13" fillId="0" borderId="0" xfId="0" applyFont="1"/>
    <xf numFmtId="0" fontId="15" fillId="0" borderId="0" xfId="0" applyFont="1" applyAlignment="1">
      <alignment horizontal="center" vertical="center" wrapText="1"/>
    </xf>
    <xf numFmtId="0" fontId="14" fillId="0" borderId="0" xfId="0" applyFont="1" applyAlignment="1">
      <alignment horizontal="center" vertical="center" wrapText="1"/>
    </xf>
    <xf numFmtId="3" fontId="13" fillId="0" borderId="0" xfId="0" applyNumberFormat="1" applyFont="1" applyAlignment="1">
      <alignment horizontal="center"/>
    </xf>
    <xf numFmtId="0" fontId="16" fillId="0" borderId="0" xfId="0" applyFont="1" applyAlignment="1">
      <alignment vertical="center"/>
    </xf>
    <xf numFmtId="166" fontId="16" fillId="0" borderId="0" xfId="2" applyNumberFormat="1" applyFont="1" applyBorder="1" applyAlignment="1" applyProtection="1">
      <alignment vertical="center"/>
      <protection locked="0"/>
    </xf>
    <xf numFmtId="0" fontId="17" fillId="0" borderId="0" xfId="0" applyFont="1" applyAlignment="1">
      <alignment horizontal="left" wrapText="1"/>
    </xf>
    <xf numFmtId="0" fontId="18" fillId="0" borderId="0" xfId="0" applyFont="1" applyAlignment="1">
      <alignment vertical="center"/>
    </xf>
    <xf numFmtId="0" fontId="21" fillId="3" borderId="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2" fillId="0" borderId="0" xfId="0" applyFont="1" applyAlignment="1">
      <alignment horizontal="center" vertical="center"/>
    </xf>
    <xf numFmtId="0" fontId="20" fillId="0" borderId="0" xfId="0" applyFont="1"/>
    <xf numFmtId="165" fontId="26" fillId="0" borderId="2" xfId="0" applyNumberFormat="1" applyFont="1" applyBorder="1" applyAlignment="1">
      <alignment horizontal="center" vertical="center" wrapText="1"/>
    </xf>
    <xf numFmtId="165" fontId="26" fillId="0" borderId="0" xfId="0" applyNumberFormat="1" applyFont="1" applyAlignment="1">
      <alignment horizontal="center" vertical="center" wrapText="1"/>
    </xf>
    <xf numFmtId="167" fontId="26" fillId="0" borderId="0" xfId="0" applyNumberFormat="1" applyFont="1" applyAlignment="1">
      <alignment horizontal="justify"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3" fontId="20" fillId="0" borderId="0" xfId="0" applyNumberFormat="1" applyFont="1" applyAlignment="1">
      <alignment horizontal="center"/>
    </xf>
    <xf numFmtId="0" fontId="20" fillId="0" borderId="0" xfId="0" applyFont="1" applyAlignment="1">
      <alignment horizontal="center"/>
    </xf>
    <xf numFmtId="0" fontId="29" fillId="0" borderId="0" xfId="0" applyFont="1" applyAlignment="1">
      <alignment vertical="center"/>
    </xf>
    <xf numFmtId="166" fontId="29" fillId="0" borderId="0" xfId="2" applyNumberFormat="1" applyFont="1" applyBorder="1" applyAlignment="1" applyProtection="1">
      <alignment vertical="center"/>
      <protection locked="0"/>
    </xf>
    <xf numFmtId="0" fontId="21" fillId="4" borderId="2" xfId="0" applyFont="1" applyFill="1" applyBorder="1" applyAlignment="1">
      <alignment horizontal="center" vertical="center" wrapText="1"/>
    </xf>
    <xf numFmtId="0" fontId="30" fillId="0" borderId="0" xfId="0" applyFont="1" applyAlignment="1">
      <alignment horizontal="left" wrapText="1"/>
    </xf>
    <xf numFmtId="0" fontId="20" fillId="0" borderId="2" xfId="0" applyFont="1" applyBorder="1" applyAlignment="1">
      <alignment horizontal="left" vertical="center"/>
    </xf>
    <xf numFmtId="0" fontId="21" fillId="4" borderId="3"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horizontal="center" vertical="center"/>
    </xf>
    <xf numFmtId="0" fontId="31" fillId="0" borderId="0" xfId="1" applyFont="1" applyAlignment="1">
      <alignment vertical="center" wrapText="1"/>
    </xf>
    <xf numFmtId="0" fontId="19" fillId="2" borderId="5" xfId="0" applyFont="1" applyFill="1" applyBorder="1" applyAlignment="1">
      <alignment horizontal="center" vertical="center" wrapText="1"/>
    </xf>
    <xf numFmtId="0" fontId="21" fillId="3" borderId="3" xfId="0" applyFont="1" applyFill="1" applyBorder="1" applyAlignment="1">
      <alignment vertical="center" wrapText="1"/>
    </xf>
    <xf numFmtId="0" fontId="20" fillId="0" borderId="1" xfId="0" applyFont="1" applyBorder="1"/>
    <xf numFmtId="0" fontId="20" fillId="0" borderId="2" xfId="0" applyFont="1" applyBorder="1"/>
    <xf numFmtId="44" fontId="20" fillId="0" borderId="2" xfId="4" applyFont="1" applyBorder="1"/>
    <xf numFmtId="0" fontId="33" fillId="0" borderId="0" xfId="0" applyFont="1" applyAlignment="1">
      <alignment vertical="center"/>
    </xf>
    <xf numFmtId="0" fontId="29" fillId="0" borderId="0" xfId="0" applyFont="1" applyAlignment="1">
      <alignment vertical="center" wrapText="1"/>
    </xf>
    <xf numFmtId="165" fontId="26" fillId="0" borderId="2" xfId="0" applyNumberFormat="1" applyFont="1" applyBorder="1" applyAlignment="1">
      <alignment horizontal="right" vertical="center" wrapText="1"/>
    </xf>
    <xf numFmtId="44" fontId="20" fillId="0" borderId="2" xfId="0" applyNumberFormat="1" applyFont="1" applyBorder="1" applyAlignment="1">
      <alignment vertical="center"/>
    </xf>
    <xf numFmtId="0" fontId="20" fillId="0" borderId="2" xfId="0" applyFont="1" applyBorder="1" applyAlignment="1">
      <alignment vertical="center" wrapText="1"/>
    </xf>
    <xf numFmtId="0" fontId="20" fillId="0" borderId="1" xfId="0" applyFont="1" applyBorder="1" applyAlignment="1">
      <alignment vertical="center"/>
    </xf>
    <xf numFmtId="0" fontId="20" fillId="0" borderId="2" xfId="0" applyFont="1" applyBorder="1" applyAlignment="1">
      <alignment vertical="center"/>
    </xf>
    <xf numFmtId="44" fontId="20" fillId="0" borderId="2" xfId="4" applyFont="1" applyBorder="1" applyAlignment="1">
      <alignment vertical="center"/>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6" fillId="0" borderId="2" xfId="0" applyFont="1" applyBorder="1" applyAlignment="1">
      <alignment vertical="top" wrapText="1"/>
    </xf>
    <xf numFmtId="0" fontId="37" fillId="0" borderId="2" xfId="0" applyFont="1"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20" fillId="0" borderId="2" xfId="0" applyFont="1" applyBorder="1" applyAlignment="1">
      <alignment horizontal="center"/>
    </xf>
    <xf numFmtId="0" fontId="19" fillId="2" borderId="2" xfId="0" applyFont="1" applyFill="1" applyBorder="1" applyAlignment="1">
      <alignment horizontal="center" vertical="center" wrapText="1"/>
    </xf>
    <xf numFmtId="0" fontId="38" fillId="0" borderId="0" xfId="0" applyFont="1" applyAlignment="1">
      <alignment horizontal="center" vertical="center"/>
    </xf>
    <xf numFmtId="0" fontId="3" fillId="0" borderId="0" xfId="0" applyFont="1"/>
    <xf numFmtId="164" fontId="25" fillId="0" borderId="0" xfId="0" applyNumberFormat="1" applyFont="1" applyAlignment="1">
      <alignment horizontal="center" vertical="center" wrapText="1"/>
    </xf>
    <xf numFmtId="44" fontId="25" fillId="0" borderId="0" xfId="0" applyNumberFormat="1" applyFont="1" applyAlignment="1">
      <alignment horizontal="justify"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164" fontId="39" fillId="0" borderId="2" xfId="0" applyNumberFormat="1" applyFont="1" applyBorder="1" applyAlignment="1">
      <alignment horizontal="center" vertical="center" wrapText="1"/>
    </xf>
    <xf numFmtId="0" fontId="3" fillId="0" borderId="0" xfId="0" applyFont="1" applyAlignment="1">
      <alignment horizontal="center"/>
    </xf>
    <xf numFmtId="3" fontId="3" fillId="0" borderId="0" xfId="0" applyNumberFormat="1" applyFont="1" applyAlignment="1">
      <alignment horizontal="center"/>
    </xf>
    <xf numFmtId="0" fontId="41" fillId="0" borderId="0" xfId="0" applyFont="1" applyAlignment="1">
      <alignment vertical="center"/>
    </xf>
    <xf numFmtId="0" fontId="19" fillId="2" borderId="3" xfId="0" applyFont="1" applyFill="1" applyBorder="1" applyAlignment="1">
      <alignment horizontal="center" vertical="center" wrapText="1"/>
    </xf>
    <xf numFmtId="164" fontId="32" fillId="0" borderId="0" xfId="0" applyNumberFormat="1" applyFont="1" applyAlignment="1">
      <alignment horizontal="left" vertical="center" wrapText="1"/>
    </xf>
    <xf numFmtId="169" fontId="41" fillId="0" borderId="0" xfId="2" applyNumberFormat="1" applyFont="1" applyBorder="1" applyAlignment="1" applyProtection="1">
      <alignment vertical="center"/>
      <protection locked="0"/>
    </xf>
    <xf numFmtId="0" fontId="3" fillId="0" borderId="1" xfId="0" applyFont="1" applyBorder="1" applyAlignment="1">
      <alignment wrapText="1"/>
    </xf>
    <xf numFmtId="0" fontId="3" fillId="0" borderId="2" xfId="0" applyFont="1" applyBorder="1" applyAlignment="1">
      <alignment wrapText="1"/>
    </xf>
    <xf numFmtId="44" fontId="3" fillId="0" borderId="0" xfId="0" applyNumberFormat="1" applyFont="1"/>
    <xf numFmtId="0" fontId="3" fillId="0" borderId="0" xfId="0" applyFont="1" applyAlignment="1">
      <alignment wrapText="1"/>
    </xf>
    <xf numFmtId="2" fontId="37" fillId="0" borderId="2" xfId="0" applyNumberFormat="1" applyFont="1" applyBorder="1" applyAlignment="1">
      <alignment vertical="center"/>
    </xf>
    <xf numFmtId="0" fontId="20" fillId="0" borderId="0" xfId="0" applyFont="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7" fillId="0" borderId="2" xfId="0" applyFont="1" applyBorder="1" applyAlignment="1">
      <alignment horizontal="justify" vertical="center" wrapText="1"/>
    </xf>
    <xf numFmtId="0" fontId="37" fillId="0" borderId="2" xfId="0" applyFont="1" applyBorder="1" applyAlignment="1">
      <alignment horizontal="left" vertical="center" wrapText="1"/>
    </xf>
    <xf numFmtId="0" fontId="40" fillId="0" borderId="2" xfId="0" applyFont="1" applyBorder="1" applyAlignment="1">
      <alignment horizontal="center" vertical="center" wrapText="1"/>
    </xf>
    <xf numFmtId="164" fontId="40"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0" fillId="0" borderId="2" xfId="0" applyFont="1" applyBorder="1" applyAlignment="1">
      <alignment horizontal="justify" vertical="center" wrapText="1"/>
    </xf>
    <xf numFmtId="0" fontId="40" fillId="0" borderId="2" xfId="0" applyFont="1" applyBorder="1" applyAlignment="1">
      <alignment horizontal="left" vertical="center" wrapText="1"/>
    </xf>
    <xf numFmtId="164" fontId="4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quotePrefix="1" applyFont="1" applyBorder="1" applyAlignment="1">
      <alignment horizontal="justify" vertical="center" wrapText="1"/>
    </xf>
    <xf numFmtId="165" fontId="43" fillId="0" borderId="2" xfId="0" applyNumberFormat="1" applyFont="1" applyBorder="1" applyAlignment="1">
      <alignment horizontal="center" vertical="center" wrapText="1"/>
    </xf>
    <xf numFmtId="0" fontId="36" fillId="0" borderId="2" xfId="0" applyFont="1" applyBorder="1" applyAlignment="1">
      <alignment horizontal="center" vertical="center"/>
    </xf>
    <xf numFmtId="168" fontId="36" fillId="0" borderId="2" xfId="0" applyNumberFormat="1" applyFont="1" applyBorder="1" applyAlignment="1">
      <alignment horizontal="center" vertical="center"/>
    </xf>
    <xf numFmtId="168" fontId="39" fillId="0" borderId="2" xfId="0" applyNumberFormat="1" applyFont="1" applyBorder="1" applyAlignment="1">
      <alignment horizontal="center" vertical="center" wrapText="1"/>
    </xf>
    <xf numFmtId="0" fontId="24" fillId="0" borderId="0" xfId="0" applyFont="1" applyAlignment="1">
      <alignment vertical="center"/>
    </xf>
    <xf numFmtId="0" fontId="45" fillId="0" borderId="0" xfId="1" applyFont="1" applyAlignment="1">
      <alignment vertical="center" wrapText="1"/>
    </xf>
    <xf numFmtId="0" fontId="32" fillId="0" borderId="0" xfId="0" applyFont="1" applyAlignment="1">
      <alignment horizontal="left" wrapText="1"/>
    </xf>
    <xf numFmtId="0" fontId="37" fillId="0" borderId="0" xfId="0" applyFont="1" applyAlignment="1">
      <alignment vertical="center"/>
    </xf>
    <xf numFmtId="169" fontId="37" fillId="0" borderId="0" xfId="2" applyNumberFormat="1" applyFont="1" applyBorder="1" applyAlignment="1" applyProtection="1">
      <alignment vertical="center"/>
      <protection locked="0"/>
    </xf>
    <xf numFmtId="0" fontId="46" fillId="0" borderId="0" xfId="0" applyFont="1"/>
    <xf numFmtId="0" fontId="47" fillId="4" borderId="2" xfId="0" applyFont="1" applyFill="1" applyBorder="1" applyAlignment="1">
      <alignment horizontal="center" vertical="center" wrapText="1"/>
    </xf>
    <xf numFmtId="0" fontId="34" fillId="0" borderId="0" xfId="0" applyFont="1" applyAlignment="1">
      <alignment horizontal="left" wrapText="1"/>
    </xf>
    <xf numFmtId="0" fontId="48" fillId="0" borderId="0" xfId="0" applyFont="1"/>
    <xf numFmtId="0" fontId="48" fillId="0" borderId="0" xfId="0" applyFont="1" applyAlignment="1" applyProtection="1">
      <alignment horizontal="left" vertical="center" wrapText="1"/>
      <protection locked="0"/>
    </xf>
    <xf numFmtId="0" fontId="47" fillId="3" borderId="2" xfId="0" applyFont="1" applyFill="1" applyBorder="1" applyAlignment="1">
      <alignment horizontal="center" vertical="center" wrapText="1"/>
    </xf>
    <xf numFmtId="0" fontId="48" fillId="0" borderId="2" xfId="0" applyFont="1" applyBorder="1"/>
    <xf numFmtId="0" fontId="48" fillId="0" borderId="2" xfId="0" applyFont="1" applyBorder="1" applyAlignment="1" applyProtection="1">
      <alignment horizontal="left" vertical="center" wrapText="1"/>
      <protection locked="0"/>
    </xf>
    <xf numFmtId="2" fontId="48" fillId="0" borderId="2" xfId="0" applyNumberFormat="1" applyFont="1" applyBorder="1" applyAlignment="1">
      <alignment vertical="center"/>
    </xf>
    <xf numFmtId="2" fontId="48" fillId="0" borderId="2" xfId="0" applyNumberFormat="1" applyFont="1" applyBorder="1" applyAlignment="1" applyProtection="1">
      <alignment vertical="center"/>
      <protection hidden="1"/>
    </xf>
    <xf numFmtId="0" fontId="40" fillId="0" borderId="0" xfId="0" applyFont="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lignment horizontal="right" vertical="center" wrapText="1"/>
    </xf>
    <xf numFmtId="44" fontId="20" fillId="0" borderId="0" xfId="0" applyNumberFormat="1" applyFont="1" applyAlignment="1">
      <alignment vertical="center"/>
    </xf>
    <xf numFmtId="165" fontId="26" fillId="0" borderId="0" xfId="0" applyNumberFormat="1" applyFont="1" applyAlignment="1">
      <alignment horizontal="right" vertical="center" wrapText="1"/>
    </xf>
    <xf numFmtId="0" fontId="37" fillId="0" borderId="2" xfId="0" applyFont="1" applyBorder="1" applyAlignment="1">
      <alignment horizontal="right" vertical="center" wrapText="1"/>
    </xf>
    <xf numFmtId="165" fontId="43" fillId="0" borderId="2" xfId="0" applyNumberFormat="1" applyFont="1" applyBorder="1" applyAlignment="1">
      <alignment horizontal="right" vertical="center" wrapText="1"/>
    </xf>
    <xf numFmtId="0" fontId="21" fillId="3" borderId="3" xfId="0" applyFont="1" applyFill="1" applyBorder="1" applyAlignment="1">
      <alignment horizontal="center" vertical="center" wrapText="1"/>
    </xf>
    <xf numFmtId="0" fontId="20" fillId="0" borderId="1" xfId="0" applyFont="1" applyBorder="1" applyAlignment="1">
      <alignment horizontal="center" vertical="center"/>
    </xf>
    <xf numFmtId="0" fontId="50" fillId="0" borderId="0" xfId="1" applyFont="1" applyAlignment="1">
      <alignment vertical="center" wrapText="1"/>
    </xf>
    <xf numFmtId="0" fontId="51" fillId="0" borderId="0" xfId="0" applyFont="1" applyAlignment="1">
      <alignment vertical="center" wrapText="1"/>
    </xf>
    <xf numFmtId="49" fontId="51" fillId="0" borderId="0" xfId="0" applyNumberFormat="1" applyFont="1" applyAlignment="1">
      <alignment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0" fillId="0" borderId="0" xfId="0" applyFont="1" applyAlignment="1">
      <alignment vertical="center" wrapText="1"/>
    </xf>
    <xf numFmtId="0" fontId="53" fillId="3" borderId="2" xfId="0" applyFont="1" applyFill="1" applyBorder="1" applyAlignment="1">
      <alignment horizontal="center" vertical="center" wrapText="1"/>
    </xf>
    <xf numFmtId="49" fontId="53" fillId="3" borderId="2" xfId="0" applyNumberFormat="1" applyFont="1" applyFill="1" applyBorder="1" applyAlignment="1">
      <alignment horizontal="center" vertical="center" wrapText="1"/>
    </xf>
    <xf numFmtId="0" fontId="53" fillId="3" borderId="5" xfId="0" applyFont="1" applyFill="1" applyBorder="1" applyAlignment="1">
      <alignment horizontal="center" vertical="center" wrapText="1"/>
    </xf>
    <xf numFmtId="0" fontId="55" fillId="0" borderId="2" xfId="0" applyFont="1" applyBorder="1" applyAlignment="1">
      <alignment horizontal="center" vertical="center" wrapText="1"/>
    </xf>
    <xf numFmtId="0" fontId="55" fillId="0" borderId="2" xfId="0" applyFont="1" applyBorder="1" applyAlignment="1">
      <alignment vertical="center" wrapText="1"/>
    </xf>
    <xf numFmtId="0" fontId="57" fillId="0" borderId="2" xfId="0" applyFont="1" applyBorder="1" applyAlignment="1">
      <alignment horizontal="left" vertical="center" wrapText="1"/>
    </xf>
    <xf numFmtId="49" fontId="55" fillId="0" borderId="2" xfId="0" applyNumberFormat="1" applyFont="1" applyBorder="1" applyAlignment="1">
      <alignment horizontal="center" vertical="center" wrapText="1"/>
    </xf>
    <xf numFmtId="44" fontId="56" fillId="0" borderId="2" xfId="0" applyNumberFormat="1" applyFont="1" applyBorder="1" applyAlignment="1">
      <alignment horizontal="center" vertical="center" wrapText="1"/>
    </xf>
    <xf numFmtId="0" fontId="57" fillId="0" borderId="2" xfId="0" applyFont="1" applyBorder="1" applyAlignment="1">
      <alignment horizontal="left" vertical="top" wrapText="1"/>
    </xf>
    <xf numFmtId="0" fontId="50" fillId="0" borderId="2" xfId="0" applyFont="1" applyBorder="1" applyAlignment="1">
      <alignment horizontal="center" vertical="center" wrapText="1"/>
    </xf>
    <xf numFmtId="0" fontId="50" fillId="0" borderId="0" xfId="0" applyFont="1" applyAlignment="1">
      <alignment horizontal="center" vertical="center" wrapText="1"/>
    </xf>
    <xf numFmtId="49" fontId="50" fillId="0" borderId="0" xfId="0" applyNumberFormat="1" applyFont="1" applyAlignment="1">
      <alignment horizontal="center" vertical="center" wrapText="1"/>
    </xf>
    <xf numFmtId="49" fontId="57" fillId="0" borderId="2" xfId="0" applyNumberFormat="1" applyFont="1" applyBorder="1" applyAlignment="1">
      <alignment horizontal="center" vertical="top" wrapText="1"/>
    </xf>
    <xf numFmtId="0" fontId="55" fillId="0" borderId="0" xfId="0" applyFont="1" applyAlignment="1">
      <alignment vertical="center" wrapText="1"/>
    </xf>
    <xf numFmtId="0" fontId="53" fillId="0" borderId="0" xfId="0" applyFont="1" applyAlignment="1">
      <alignment horizontal="center" vertical="center" wrapText="1"/>
    </xf>
    <xf numFmtId="49" fontId="57" fillId="0" borderId="2" xfId="0" quotePrefix="1" applyNumberFormat="1" applyFont="1" applyBorder="1" applyAlignment="1">
      <alignment horizontal="center" vertical="center" wrapText="1"/>
    </xf>
    <xf numFmtId="0" fontId="57" fillId="0" borderId="2" xfId="0" quotePrefix="1" applyFont="1" applyBorder="1" applyAlignment="1">
      <alignment horizontal="center" vertical="center" wrapText="1"/>
    </xf>
    <xf numFmtId="0" fontId="57" fillId="0" borderId="2" xfId="0" applyFont="1" applyBorder="1" applyAlignment="1">
      <alignment vertical="center" wrapText="1"/>
    </xf>
    <xf numFmtId="49" fontId="57" fillId="0" borderId="2" xfId="0" applyNumberFormat="1" applyFont="1" applyBorder="1" applyAlignment="1">
      <alignment horizontal="center" vertical="center" wrapText="1"/>
    </xf>
    <xf numFmtId="49" fontId="50" fillId="0" borderId="0" xfId="0" applyNumberFormat="1" applyFont="1" applyAlignment="1">
      <alignment vertical="center" wrapText="1"/>
    </xf>
    <xf numFmtId="49" fontId="53" fillId="3" borderId="3" xfId="0" applyNumberFormat="1" applyFont="1" applyFill="1" applyBorder="1" applyAlignment="1">
      <alignment horizontal="center" vertical="center" wrapText="1"/>
    </xf>
    <xf numFmtId="44" fontId="50" fillId="0" borderId="2" xfId="0" applyNumberFormat="1" applyFont="1" applyBorder="1" applyAlignment="1">
      <alignment vertical="center" wrapText="1"/>
    </xf>
    <xf numFmtId="44" fontId="50" fillId="0" borderId="3" xfId="0" applyNumberFormat="1" applyFont="1" applyBorder="1" applyAlignment="1">
      <alignment vertical="center" wrapText="1"/>
    </xf>
    <xf numFmtId="44" fontId="55" fillId="0" borderId="2" xfId="0" applyNumberFormat="1" applyFont="1" applyBorder="1" applyAlignment="1">
      <alignment vertical="center" wrapText="1"/>
    </xf>
    <xf numFmtId="44" fontId="59" fillId="0" borderId="2" xfId="0" applyNumberFormat="1" applyFont="1" applyBorder="1" applyAlignment="1">
      <alignment vertical="center" wrapText="1"/>
    </xf>
    <xf numFmtId="168" fontId="29" fillId="0" borderId="2" xfId="0" applyNumberFormat="1" applyFont="1" applyBorder="1" applyAlignment="1">
      <alignment horizontal="center" vertical="center"/>
    </xf>
    <xf numFmtId="44" fontId="59" fillId="0" borderId="2" xfId="0" applyNumberFormat="1" applyFont="1" applyBorder="1" applyAlignment="1">
      <alignment horizontal="center" vertical="center" wrapText="1"/>
    </xf>
    <xf numFmtId="0" fontId="55" fillId="0" borderId="2" xfId="0" applyFont="1" applyBorder="1" applyAlignment="1">
      <alignment horizontal="justify" vertical="center" wrapText="1"/>
    </xf>
    <xf numFmtId="165" fontId="60" fillId="0" borderId="0" xfId="0" applyNumberFormat="1" applyFont="1" applyAlignment="1">
      <alignment horizontal="center" vertical="center" wrapText="1"/>
    </xf>
    <xf numFmtId="0" fontId="57" fillId="0" borderId="0" xfId="0" applyFont="1" applyAlignment="1">
      <alignment horizontal="left" vertical="center" wrapText="1"/>
    </xf>
    <xf numFmtId="49" fontId="60" fillId="0" borderId="0" xfId="0" applyNumberFormat="1" applyFont="1" applyAlignment="1">
      <alignment horizontal="center" vertical="center" wrapText="1"/>
    </xf>
    <xf numFmtId="49" fontId="57" fillId="0" borderId="0" xfId="0" applyNumberFormat="1" applyFont="1" applyAlignment="1">
      <alignment horizontal="center" vertical="center" wrapText="1"/>
    </xf>
    <xf numFmtId="167" fontId="60" fillId="0" borderId="0" xfId="0" applyNumberFormat="1" applyFont="1" applyAlignment="1">
      <alignment horizontal="justify" vertical="center" wrapText="1"/>
    </xf>
    <xf numFmtId="0" fontId="57" fillId="0" borderId="2" xfId="0" quotePrefix="1" applyFont="1" applyBorder="1" applyAlignment="1">
      <alignment horizontal="left" vertical="center" wrapText="1"/>
    </xf>
    <xf numFmtId="0" fontId="0" fillId="0" borderId="2" xfId="0" applyBorder="1" applyAlignment="1">
      <alignment horizontal="left" vertical="center" wrapText="1"/>
    </xf>
    <xf numFmtId="44" fontId="20" fillId="0" borderId="0" xfId="4" applyFont="1" applyBorder="1" applyAlignment="1">
      <alignment vertical="center"/>
    </xf>
    <xf numFmtId="0" fontId="48"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48" fillId="0" borderId="2" xfId="0" applyFont="1" applyBorder="1" applyAlignment="1">
      <alignment horizontal="center" vertical="center"/>
    </xf>
    <xf numFmtId="0" fontId="32" fillId="0" borderId="0" xfId="0" applyFont="1" applyAlignment="1">
      <alignment vertical="center"/>
    </xf>
    <xf numFmtId="0" fontId="35" fillId="0" borderId="0" xfId="0" applyFont="1" applyAlignment="1">
      <alignment horizontal="center" vertical="center"/>
    </xf>
    <xf numFmtId="0" fontId="35" fillId="0" borderId="2" xfId="0" applyFont="1" applyBorder="1" applyAlignment="1">
      <alignment horizontal="center" vertical="center"/>
    </xf>
    <xf numFmtId="168" fontId="20" fillId="0" borderId="5" xfId="0" applyNumberFormat="1" applyFont="1" applyBorder="1"/>
    <xf numFmtId="168" fontId="20" fillId="0" borderId="2" xfId="0" applyNumberFormat="1" applyFont="1" applyBorder="1"/>
    <xf numFmtId="164" fontId="25" fillId="6" borderId="2" xfId="0" applyNumberFormat="1" applyFont="1" applyFill="1" applyBorder="1" applyAlignment="1">
      <alignment horizontal="center" vertical="center" wrapText="1"/>
    </xf>
    <xf numFmtId="164" fontId="32" fillId="6" borderId="11" xfId="0" applyNumberFormat="1" applyFont="1" applyFill="1" applyBorder="1" applyAlignment="1">
      <alignment horizontal="center" vertical="center" wrapText="1"/>
    </xf>
    <xf numFmtId="168" fontId="20" fillId="6" borderId="2" xfId="0" applyNumberFormat="1" applyFont="1" applyFill="1" applyBorder="1" applyAlignment="1">
      <alignment horizontal="center" vertical="center" wrapText="1"/>
    </xf>
    <xf numFmtId="164" fontId="39" fillId="6" borderId="2" xfId="0" applyNumberFormat="1" applyFont="1" applyFill="1" applyBorder="1" applyAlignment="1">
      <alignment horizontal="center" vertical="center" wrapText="1"/>
    </xf>
    <xf numFmtId="0" fontId="36" fillId="0" borderId="1" xfId="0" applyFont="1" applyBorder="1" applyAlignment="1">
      <alignment horizontal="center" vertical="center"/>
    </xf>
    <xf numFmtId="168" fontId="20" fillId="0" borderId="2" xfId="0" applyNumberFormat="1" applyFont="1" applyBorder="1" applyAlignment="1">
      <alignment vertical="center"/>
    </xf>
    <xf numFmtId="0" fontId="20" fillId="0" borderId="0" xfId="0" applyFont="1" applyAlignment="1">
      <alignment vertical="center"/>
    </xf>
    <xf numFmtId="0" fontId="0" fillId="0" borderId="0" xfId="0" applyAlignment="1">
      <alignment vertical="center"/>
    </xf>
    <xf numFmtId="0" fontId="35" fillId="6" borderId="1"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horizontal="right" vertical="center"/>
    </xf>
    <xf numFmtId="0" fontId="35" fillId="0" borderId="1" xfId="0" applyFont="1" applyBorder="1" applyAlignment="1">
      <alignment horizontal="center" vertical="center"/>
    </xf>
    <xf numFmtId="0" fontId="63" fillId="2" borderId="2" xfId="0" applyFont="1" applyFill="1" applyBorder="1" applyAlignment="1">
      <alignment horizontal="center"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right" vertical="center" wrapText="1"/>
    </xf>
    <xf numFmtId="164" fontId="25" fillId="0" borderId="2" xfId="0" applyNumberFormat="1" applyFont="1" applyBorder="1" applyAlignment="1">
      <alignment horizontal="center" vertical="center" wrapText="1"/>
    </xf>
    <xf numFmtId="44" fontId="20" fillId="0" borderId="2" xfId="0" applyNumberFormat="1" applyFont="1" applyBorder="1"/>
    <xf numFmtId="0" fontId="24" fillId="0" borderId="0" xfId="0" applyFont="1" applyAlignment="1">
      <alignment horizontal="justify" vertical="center" wrapText="1"/>
    </xf>
    <xf numFmtId="44" fontId="25" fillId="0" borderId="0" xfId="4" applyFont="1" applyBorder="1" applyAlignment="1">
      <alignment horizontal="center" vertical="center" wrapText="1"/>
    </xf>
    <xf numFmtId="164" fontId="32" fillId="0" borderId="0" xfId="0" applyNumberFormat="1" applyFont="1" applyAlignment="1">
      <alignment horizontal="center" vertical="center" wrapText="1"/>
    </xf>
    <xf numFmtId="169" fontId="41" fillId="0" borderId="0" xfId="2" applyNumberFormat="1" applyFont="1" applyFill="1" applyBorder="1" applyAlignment="1" applyProtection="1">
      <alignment vertical="center"/>
    </xf>
    <xf numFmtId="0" fontId="3" fillId="0" borderId="0" xfId="0" applyFont="1" applyAlignment="1">
      <alignment vertical="center"/>
    </xf>
    <xf numFmtId="44" fontId="25" fillId="0" borderId="2" xfId="4" applyFont="1" applyBorder="1" applyAlignment="1">
      <alignment horizontal="center" vertical="center" wrapText="1"/>
    </xf>
    <xf numFmtId="164" fontId="44" fillId="0" borderId="0" xfId="0" applyNumberFormat="1"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24"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49" fontId="64" fillId="0" borderId="2" xfId="0" applyNumberFormat="1" applyFont="1" applyBorder="1" applyAlignment="1">
      <alignment horizontal="left" vertical="center" wrapText="1"/>
    </xf>
    <xf numFmtId="0" fontId="64" fillId="0" borderId="2" xfId="3" applyNumberFormat="1" applyFont="1" applyFill="1" applyBorder="1" applyAlignment="1">
      <alignment horizontal="left" vertical="center" wrapText="1"/>
    </xf>
    <xf numFmtId="0" fontId="41" fillId="0" borderId="0" xfId="0" applyFont="1" applyAlignment="1">
      <alignment vertical="center" wrapText="1"/>
    </xf>
    <xf numFmtId="49" fontId="3" fillId="0" borderId="2" xfId="0" applyNumberFormat="1" applyFont="1" applyBorder="1" applyAlignment="1">
      <alignment horizontal="left" vertical="center" wrapText="1"/>
    </xf>
    <xf numFmtId="9" fontId="20" fillId="0" borderId="2" xfId="0" applyNumberFormat="1" applyFont="1" applyBorder="1" applyAlignment="1">
      <alignment vertical="center"/>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37" fillId="7" borderId="2" xfId="0" applyFont="1" applyFill="1" applyBorder="1" applyAlignment="1">
      <alignment horizontal="justify" vertical="center" wrapText="1"/>
    </xf>
    <xf numFmtId="0" fontId="55" fillId="7" borderId="2" xfId="0" applyFont="1" applyFill="1" applyBorder="1" applyAlignment="1">
      <alignment horizontal="center" vertical="center" wrapText="1"/>
    </xf>
    <xf numFmtId="0" fontId="57" fillId="7" borderId="2" xfId="0" applyFont="1" applyFill="1" applyBorder="1" applyAlignment="1">
      <alignment horizontal="left" vertical="center" wrapText="1"/>
    </xf>
    <xf numFmtId="0" fontId="57" fillId="7" borderId="2" xfId="0" applyFont="1" applyFill="1" applyBorder="1" applyAlignment="1">
      <alignment vertical="top" wrapText="1"/>
    </xf>
    <xf numFmtId="0" fontId="3" fillId="7" borderId="2" xfId="0" applyFont="1" applyFill="1" applyBorder="1" applyAlignment="1">
      <alignment horizontal="center" vertical="center"/>
    </xf>
    <xf numFmtId="0" fontId="37" fillId="7" borderId="2" xfId="0" applyFont="1" applyFill="1" applyBorder="1" applyAlignment="1">
      <alignment horizontal="center" vertical="center" wrapText="1"/>
    </xf>
    <xf numFmtId="0" fontId="37"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40" fillId="7" borderId="2" xfId="0" applyFont="1" applyFill="1" applyBorder="1" applyAlignment="1">
      <alignment vertical="center" wrapText="1"/>
    </xf>
    <xf numFmtId="0" fontId="57" fillId="7" borderId="2" xfId="0" applyFont="1" applyFill="1" applyBorder="1" applyAlignment="1">
      <alignment vertical="center" wrapText="1"/>
    </xf>
    <xf numFmtId="0" fontId="40" fillId="7" borderId="2" xfId="0" applyFont="1" applyFill="1" applyBorder="1" applyAlignment="1">
      <alignment horizontal="justify" vertical="center" wrapText="1"/>
    </xf>
    <xf numFmtId="0" fontId="40" fillId="7" borderId="2" xfId="0" applyFont="1" applyFill="1" applyBorder="1" applyAlignment="1">
      <alignment horizontal="left" vertical="center" wrapText="1"/>
    </xf>
    <xf numFmtId="0" fontId="63" fillId="2"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justify" vertical="center" wrapText="1"/>
    </xf>
    <xf numFmtId="165" fontId="43" fillId="0" borderId="0" xfId="0" applyNumberFormat="1" applyFont="1" applyAlignment="1">
      <alignment horizontal="right" vertical="center" wrapText="1"/>
    </xf>
    <xf numFmtId="0" fontId="65" fillId="0" borderId="0" xfId="1" applyFont="1" applyAlignment="1">
      <alignment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67" fillId="0" borderId="0" xfId="0" applyFont="1" applyAlignment="1">
      <alignment horizontal="center" vertical="center" wrapText="1"/>
    </xf>
    <xf numFmtId="0" fontId="65" fillId="0" borderId="0" xfId="0" applyFont="1" applyAlignment="1">
      <alignment vertical="center" wrapText="1"/>
    </xf>
    <xf numFmtId="0" fontId="68" fillId="3" borderId="2" xfId="0" applyFont="1" applyFill="1" applyBorder="1" applyAlignment="1">
      <alignment horizontal="center" vertical="center" wrapText="1"/>
    </xf>
    <xf numFmtId="0" fontId="68" fillId="3" borderId="5" xfId="0" applyFont="1" applyFill="1" applyBorder="1" applyAlignment="1">
      <alignment horizontal="center" vertical="center" wrapText="1"/>
    </xf>
    <xf numFmtId="0" fontId="70" fillId="0" borderId="2" xfId="0" applyFont="1" applyBorder="1" applyAlignment="1">
      <alignment horizontal="center" vertical="center" wrapText="1"/>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49" fontId="65" fillId="0" borderId="2" xfId="0" applyNumberFormat="1" applyFont="1" applyBorder="1" applyAlignment="1">
      <alignment horizontal="center" vertical="center" wrapText="1"/>
    </xf>
    <xf numFmtId="165" fontId="71" fillId="0" borderId="2" xfId="0" applyNumberFormat="1" applyFont="1" applyBorder="1" applyAlignment="1">
      <alignment horizontal="center" vertical="center" wrapText="1"/>
    </xf>
    <xf numFmtId="165" fontId="72" fillId="0" borderId="0" xfId="0" applyNumberFormat="1" applyFont="1" applyAlignment="1">
      <alignment horizontal="center" vertical="center" wrapText="1"/>
    </xf>
    <xf numFmtId="0" fontId="73" fillId="0" borderId="0" xfId="0" applyFont="1" applyAlignment="1">
      <alignment horizontal="left" vertical="center" wrapText="1"/>
    </xf>
    <xf numFmtId="49" fontId="73" fillId="0" borderId="0" xfId="0" applyNumberFormat="1" applyFont="1" applyAlignment="1">
      <alignment horizontal="center" vertical="center" wrapText="1"/>
    </xf>
    <xf numFmtId="167" fontId="72" fillId="0" borderId="0" xfId="0" applyNumberFormat="1" applyFont="1" applyAlignment="1">
      <alignment horizontal="justify" vertical="center" wrapText="1"/>
    </xf>
    <xf numFmtId="0" fontId="65" fillId="0" borderId="0" xfId="0" applyFont="1" applyAlignment="1">
      <alignment horizontal="center" vertical="center" wrapText="1"/>
    </xf>
    <xf numFmtId="0" fontId="70" fillId="0" borderId="0" xfId="0" applyFont="1" applyAlignment="1">
      <alignment vertical="center" wrapText="1"/>
    </xf>
    <xf numFmtId="0" fontId="65" fillId="0" borderId="2" xfId="0" applyFont="1" applyBorder="1" applyAlignment="1">
      <alignment vertical="center" wrapText="1"/>
    </xf>
    <xf numFmtId="49" fontId="68" fillId="3" borderId="2" xfId="0" applyNumberFormat="1" applyFont="1" applyFill="1" applyBorder="1" applyAlignment="1">
      <alignment horizontal="center" vertical="center" wrapText="1"/>
    </xf>
    <xf numFmtId="44" fontId="65" fillId="0" borderId="2" xfId="0" applyNumberFormat="1" applyFont="1" applyBorder="1" applyAlignment="1">
      <alignment vertical="center" wrapText="1"/>
    </xf>
    <xf numFmtId="44" fontId="70" fillId="0" borderId="2" xfId="0" applyNumberFormat="1" applyFont="1" applyBorder="1" applyAlignment="1">
      <alignment vertical="center" wrapText="1"/>
    </xf>
    <xf numFmtId="0" fontId="70" fillId="7" borderId="2" xfId="0" applyFont="1" applyFill="1" applyBorder="1" applyAlignment="1">
      <alignment horizontal="center" vertical="center" wrapText="1"/>
    </xf>
    <xf numFmtId="0" fontId="65" fillId="7" borderId="2" xfId="0" applyFont="1" applyFill="1" applyBorder="1" applyAlignment="1">
      <alignment horizontal="center" vertical="center" wrapText="1"/>
    </xf>
    <xf numFmtId="0" fontId="37" fillId="7" borderId="2" xfId="0" quotePrefix="1" applyFont="1" applyFill="1" applyBorder="1" applyAlignment="1">
      <alignment horizontal="justify" vertical="center" wrapText="1"/>
    </xf>
    <xf numFmtId="0" fontId="61" fillId="0" borderId="2"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right" vertical="center"/>
    </xf>
    <xf numFmtId="168" fontId="20" fillId="6" borderId="0" xfId="0" applyNumberFormat="1" applyFont="1" applyFill="1" applyAlignment="1">
      <alignment horizontal="center" vertical="center"/>
    </xf>
    <xf numFmtId="0" fontId="61" fillId="0" borderId="0" xfId="0" applyFont="1" applyAlignment="1">
      <alignment horizontal="left" vertical="center" wrapText="1"/>
    </xf>
    <xf numFmtId="0" fontId="61" fillId="0" borderId="0" xfId="0" applyFont="1" applyAlignment="1">
      <alignment horizontal="justify" vertical="center" wrapText="1"/>
    </xf>
    <xf numFmtId="0" fontId="61" fillId="0" borderId="2" xfId="0" applyFont="1" applyBorder="1" applyAlignment="1">
      <alignment horizontal="right" vertical="center" wrapText="1"/>
    </xf>
    <xf numFmtId="0" fontId="36" fillId="0" borderId="2" xfId="0" applyFont="1" applyBorder="1" applyAlignment="1">
      <alignment wrapText="1"/>
    </xf>
    <xf numFmtId="0" fontId="37" fillId="0" borderId="2" xfId="0" applyFont="1" applyBorder="1" applyAlignment="1">
      <alignment vertical="center"/>
    </xf>
    <xf numFmtId="0" fontId="70" fillId="7" borderId="2" xfId="0" applyFont="1" applyFill="1" applyBorder="1" applyAlignment="1">
      <alignment horizontal="left" vertical="center" wrapText="1"/>
    </xf>
    <xf numFmtId="0" fontId="36" fillId="0" borderId="2" xfId="0" applyFont="1" applyBorder="1" applyAlignment="1">
      <alignment vertical="center" wrapText="1"/>
    </xf>
    <xf numFmtId="0" fontId="46" fillId="0" borderId="2" xfId="0" applyFont="1" applyBorder="1" applyAlignment="1">
      <alignment vertical="center"/>
    </xf>
    <xf numFmtId="0" fontId="76" fillId="3" borderId="2" xfId="0" applyFont="1" applyFill="1" applyBorder="1" applyAlignment="1">
      <alignment horizontal="center" vertical="center" wrapText="1"/>
    </xf>
    <xf numFmtId="0" fontId="76" fillId="4" borderId="2" xfId="0" applyFont="1" applyFill="1" applyBorder="1" applyAlignment="1">
      <alignment horizontal="center" vertical="center" wrapText="1"/>
    </xf>
    <xf numFmtId="0" fontId="20" fillId="0" borderId="1" xfId="0" applyFont="1" applyBorder="1" applyAlignment="1">
      <alignment vertical="center" wrapText="1"/>
    </xf>
    <xf numFmtId="0" fontId="20" fillId="0" borderId="2" xfId="0" applyFont="1" applyBorder="1" applyAlignment="1">
      <alignment wrapText="1"/>
    </xf>
    <xf numFmtId="0" fontId="20" fillId="0" borderId="2" xfId="0" applyFont="1" applyBorder="1" applyAlignment="1">
      <alignment horizontal="right" vertical="center"/>
    </xf>
    <xf numFmtId="0" fontId="76" fillId="3" borderId="5" xfId="0" applyFont="1" applyFill="1" applyBorder="1" applyAlignment="1">
      <alignment horizontal="center" vertical="center" wrapText="1"/>
    </xf>
    <xf numFmtId="0" fontId="76" fillId="3" borderId="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top"/>
    </xf>
    <xf numFmtId="0" fontId="24" fillId="0" borderId="2" xfId="0" applyFont="1" applyBorder="1" applyAlignment="1">
      <alignment horizontal="center" vertical="center" wrapText="1"/>
    </xf>
    <xf numFmtId="0" fontId="20" fillId="0" borderId="0" xfId="0" applyFont="1" applyAlignment="1">
      <alignment horizontal="center" vertical="center"/>
    </xf>
    <xf numFmtId="168" fontId="20" fillId="0" borderId="0" xfId="0" applyNumberFormat="1" applyFont="1" applyAlignment="1">
      <alignment vertical="center"/>
    </xf>
    <xf numFmtId="0" fontId="23" fillId="0" borderId="2" xfId="0" applyFont="1" applyBorder="1" applyAlignment="1">
      <alignment horizontal="justify" vertical="center" wrapText="1"/>
    </xf>
    <xf numFmtId="0" fontId="24" fillId="0" borderId="2" xfId="0" applyFont="1" applyBorder="1" applyAlignment="1">
      <alignment vertical="center" wrapText="1"/>
    </xf>
    <xf numFmtId="0" fontId="24" fillId="0" borderId="2" xfId="0" applyFont="1" applyBorder="1" applyAlignment="1">
      <alignment horizontal="justify" vertical="center" wrapText="1"/>
    </xf>
    <xf numFmtId="0" fontId="3" fillId="0" borderId="1" xfId="0" applyFont="1" applyBorder="1"/>
    <xf numFmtId="0" fontId="3" fillId="0" borderId="2" xfId="0" applyFont="1" applyBorder="1"/>
    <xf numFmtId="0" fontId="35" fillId="0" borderId="1" xfId="0" applyFont="1" applyBorder="1" applyAlignment="1">
      <alignment horizontal="center"/>
    </xf>
    <xf numFmtId="0" fontId="35" fillId="6" borderId="1" xfId="0" applyFont="1" applyFill="1" applyBorder="1"/>
    <xf numFmtId="0" fontId="36" fillId="0" borderId="0" xfId="0" applyFont="1" applyAlignment="1">
      <alignment horizontal="center" vertical="center"/>
    </xf>
    <xf numFmtId="0" fontId="0" fillId="0" borderId="2" xfId="0" applyBorder="1" applyAlignment="1">
      <alignment horizontal="justify" vertical="center" wrapText="1"/>
    </xf>
    <xf numFmtId="0" fontId="0" fillId="0" borderId="2" xfId="0" applyBorder="1"/>
    <xf numFmtId="0" fontId="0" fillId="0" borderId="6" xfId="0" applyBorder="1" applyAlignment="1">
      <alignment horizontal="left" vertical="center" wrapText="1"/>
    </xf>
    <xf numFmtId="0" fontId="0" fillId="0" borderId="2"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44" fontId="46" fillId="0" borderId="2" xfId="0" applyNumberFormat="1" applyFont="1" applyBorder="1" applyAlignment="1">
      <alignment vertical="center" wrapText="1"/>
    </xf>
    <xf numFmtId="0" fontId="21" fillId="0" borderId="0" xfId="0" applyFont="1" applyAlignment="1">
      <alignment horizontal="center" vertical="center" wrapText="1"/>
    </xf>
    <xf numFmtId="0" fontId="21" fillId="0" borderId="11" xfId="0" applyFont="1" applyBorder="1" applyAlignment="1">
      <alignment vertical="center" wrapText="1"/>
    </xf>
    <xf numFmtId="0" fontId="20" fillId="0" borderId="11" xfId="0" applyFont="1" applyBorder="1" applyAlignment="1">
      <alignment vertical="center"/>
    </xf>
    <xf numFmtId="0" fontId="77" fillId="0" borderId="0" xfId="0" applyFont="1" applyAlignment="1">
      <alignment vertical="center"/>
    </xf>
    <xf numFmtId="49" fontId="81" fillId="0" borderId="2" xfId="0" quotePrefix="1" applyNumberFormat="1" applyFont="1" applyBorder="1" applyAlignment="1">
      <alignment horizontal="center" vertical="center" wrapText="1"/>
    </xf>
    <xf numFmtId="0" fontId="81" fillId="0" borderId="2" xfId="0" applyFont="1" applyBorder="1" applyAlignment="1">
      <alignment horizontal="left" vertical="center" wrapText="1"/>
    </xf>
    <xf numFmtId="0" fontId="82" fillId="0" borderId="1" xfId="0" applyFont="1" applyBorder="1" applyAlignment="1">
      <alignment vertical="center" wrapText="1"/>
    </xf>
    <xf numFmtId="0" fontId="83" fillId="0" borderId="1" xfId="0" applyFont="1" applyBorder="1" applyAlignment="1">
      <alignment horizontal="right" vertical="center" wrapText="1"/>
    </xf>
    <xf numFmtId="0" fontId="36" fillId="0" borderId="2" xfId="0" applyFont="1" applyBorder="1" applyAlignment="1">
      <alignment horizontal="right" vertical="center" wrapText="1"/>
    </xf>
    <xf numFmtId="0" fontId="83" fillId="0" borderId="2" xfId="0" applyFont="1" applyBorder="1" applyAlignment="1">
      <alignment vertical="center" wrapText="1"/>
    </xf>
    <xf numFmtId="0" fontId="44" fillId="0" borderId="1" xfId="0" applyFont="1" applyBorder="1" applyAlignment="1">
      <alignment vertical="center" wrapText="1"/>
    </xf>
    <xf numFmtId="168" fontId="20" fillId="6" borderId="0" xfId="0" applyNumberFormat="1" applyFont="1" applyFill="1" applyAlignment="1">
      <alignment horizontal="center" vertical="center" wrapText="1"/>
    </xf>
    <xf numFmtId="0" fontId="44" fillId="0" borderId="0" xfId="0" applyFont="1" applyAlignment="1">
      <alignment horizontal="center" wrapText="1"/>
    </xf>
    <xf numFmtId="0" fontId="85" fillId="0" borderId="0" xfId="0" applyFont="1" applyAlignment="1">
      <alignment vertical="center"/>
    </xf>
    <xf numFmtId="0" fontId="86" fillId="0" borderId="7" xfId="0" applyFont="1" applyBorder="1" applyAlignment="1">
      <alignment horizontal="center" vertical="center" wrapText="1"/>
    </xf>
    <xf numFmtId="0" fontId="86" fillId="0" borderId="7" xfId="0" applyFont="1" applyBorder="1" applyAlignment="1">
      <alignment horizontal="center" vertical="center"/>
    </xf>
    <xf numFmtId="0" fontId="86" fillId="0" borderId="6" xfId="0" applyFont="1" applyBorder="1" applyAlignment="1">
      <alignment horizontal="center" vertical="center"/>
    </xf>
    <xf numFmtId="0" fontId="86" fillId="0" borderId="2" xfId="0" applyFont="1" applyBorder="1" applyAlignment="1">
      <alignment horizontal="center" vertical="center" wrapText="1"/>
    </xf>
    <xf numFmtId="0" fontId="86" fillId="0" borderId="2" xfId="0" applyFont="1" applyBorder="1" applyAlignment="1">
      <alignment horizontal="center" vertical="center"/>
    </xf>
    <xf numFmtId="0" fontId="44" fillId="0" borderId="0" xfId="0" applyFont="1" applyAlignment="1">
      <alignment wrapText="1"/>
    </xf>
    <xf numFmtId="0" fontId="87" fillId="2" borderId="2" xfId="0" applyFont="1" applyFill="1" applyBorder="1" applyAlignment="1">
      <alignment horizontal="center" vertical="center" wrapText="1"/>
    </xf>
    <xf numFmtId="0" fontId="88" fillId="0" borderId="2" xfId="0" applyFont="1" applyBorder="1" applyAlignment="1">
      <alignment horizontal="justify" vertical="center" wrapText="1"/>
    </xf>
    <xf numFmtId="0" fontId="89" fillId="0" borderId="2" xfId="0" applyFont="1" applyBorder="1" applyAlignment="1">
      <alignment horizontal="justify" vertical="center" wrapText="1"/>
    </xf>
    <xf numFmtId="164" fontId="90" fillId="0" borderId="0" xfId="0" applyNumberFormat="1" applyFont="1" applyAlignment="1">
      <alignment horizontal="center" vertical="center" wrapText="1"/>
    </xf>
    <xf numFmtId="0" fontId="91" fillId="0" borderId="2" xfId="0" applyFont="1" applyBorder="1" applyAlignment="1">
      <alignment horizontal="center" vertical="center" wrapText="1"/>
    </xf>
    <xf numFmtId="0" fontId="86" fillId="0" borderId="2" xfId="0" applyFont="1" applyBorder="1" applyAlignment="1">
      <alignment horizontal="justify" vertical="center" wrapText="1"/>
    </xf>
    <xf numFmtId="0" fontId="44" fillId="6" borderId="0" xfId="0" applyFont="1" applyFill="1" applyAlignment="1">
      <alignment wrapText="1"/>
    </xf>
    <xf numFmtId="7" fontId="44" fillId="0" borderId="1" xfId="0" applyNumberFormat="1" applyFont="1" applyBorder="1" applyAlignment="1">
      <alignment horizontal="center" vertical="center" wrapText="1"/>
    </xf>
    <xf numFmtId="168" fontId="44" fillId="0" borderId="2" xfId="0" applyNumberFormat="1" applyFont="1" applyBorder="1" applyAlignment="1">
      <alignment horizontal="center" vertical="center" wrapText="1"/>
    </xf>
    <xf numFmtId="170" fontId="44" fillId="0" borderId="2" xfId="0" applyNumberFormat="1" applyFont="1" applyBorder="1" applyAlignment="1">
      <alignment horizontal="center" vertical="center" wrapText="1"/>
    </xf>
    <xf numFmtId="49" fontId="96" fillId="0" borderId="2" xfId="0" applyNumberFormat="1" applyFont="1" applyBorder="1" applyAlignment="1">
      <alignment horizontal="left" vertical="center" wrapText="1"/>
    </xf>
    <xf numFmtId="0" fontId="98" fillId="0" borderId="0" xfId="0" applyFont="1" applyAlignment="1">
      <alignment horizontal="center" vertical="center"/>
    </xf>
    <xf numFmtId="164" fontId="91" fillId="0" borderId="0" xfId="0" applyNumberFormat="1" applyFont="1" applyAlignment="1">
      <alignment horizontal="center" vertical="center" wrapText="1"/>
    </xf>
    <xf numFmtId="0" fontId="88" fillId="8" borderId="1" xfId="0" applyFont="1" applyFill="1" applyBorder="1" applyAlignment="1">
      <alignment horizontal="center" vertical="center" wrapText="1"/>
    </xf>
    <xf numFmtId="0" fontId="87" fillId="2" borderId="5" xfId="0" applyFont="1" applyFill="1" applyBorder="1" applyAlignment="1">
      <alignment horizontal="center" vertical="center" wrapText="1"/>
    </xf>
    <xf numFmtId="164" fontId="86" fillId="0" borderId="1" xfId="0" applyNumberFormat="1" applyFont="1" applyBorder="1" applyAlignment="1">
      <alignment horizontal="center" vertical="center" wrapText="1"/>
    </xf>
    <xf numFmtId="164" fontId="86" fillId="0" borderId="2" xfId="0" applyNumberFormat="1" applyFont="1" applyBorder="1" applyAlignment="1">
      <alignment horizontal="center" vertical="center" wrapText="1"/>
    </xf>
    <xf numFmtId="164" fontId="99" fillId="9" borderId="1" xfId="0" applyNumberFormat="1" applyFont="1" applyFill="1" applyBorder="1" applyAlignment="1">
      <alignment horizontal="center" vertical="center" wrapText="1"/>
    </xf>
    <xf numFmtId="164" fontId="99" fillId="9" borderId="2" xfId="0" applyNumberFormat="1" applyFont="1" applyFill="1" applyBorder="1" applyAlignment="1">
      <alignment horizontal="center" vertical="center" wrapText="1"/>
    </xf>
    <xf numFmtId="0" fontId="44" fillId="0" borderId="2" xfId="0" applyFont="1" applyBorder="1" applyAlignment="1">
      <alignment wrapText="1"/>
    </xf>
    <xf numFmtId="0" fontId="44" fillId="0" borderId="2" xfId="0" applyFont="1" applyBorder="1" applyAlignment="1">
      <alignment vertical="center" wrapText="1"/>
    </xf>
    <xf numFmtId="0" fontId="44" fillId="0" borderId="2" xfId="0" applyFont="1" applyBorder="1" applyAlignment="1">
      <alignment horizontal="right" vertical="center"/>
    </xf>
    <xf numFmtId="0" fontId="44" fillId="0" borderId="2" xfId="0" applyFont="1" applyBorder="1" applyAlignment="1">
      <alignment vertical="center"/>
    </xf>
    <xf numFmtId="168" fontId="100" fillId="6" borderId="2" xfId="0" applyNumberFormat="1" applyFont="1" applyFill="1" applyBorder="1" applyAlignment="1">
      <alignment horizontal="center" vertical="center" wrapText="1"/>
    </xf>
    <xf numFmtId="0" fontId="100" fillId="0" borderId="2" xfId="0" applyFont="1" applyBorder="1"/>
    <xf numFmtId="0" fontId="101" fillId="0" borderId="2" xfId="0" applyFont="1" applyBorder="1" applyAlignment="1">
      <alignment vertical="center"/>
    </xf>
    <xf numFmtId="0" fontId="93" fillId="7" borderId="2" xfId="0" applyFont="1" applyFill="1" applyBorder="1" applyAlignment="1">
      <alignment horizontal="center" vertical="center" wrapText="1"/>
    </xf>
    <xf numFmtId="0" fontId="93" fillId="0" borderId="2" xfId="0" applyFont="1" applyBorder="1" applyAlignment="1">
      <alignment horizontal="center" vertical="center" wrapText="1"/>
    </xf>
    <xf numFmtId="0" fontId="84" fillId="0" borderId="2" xfId="0" applyFont="1" applyBorder="1" applyAlignment="1">
      <alignment horizontal="justify" vertical="center" wrapText="1"/>
    </xf>
    <xf numFmtId="0" fontId="84" fillId="7" borderId="2" xfId="0" applyFont="1" applyFill="1" applyBorder="1" applyAlignment="1">
      <alignment horizontal="center" vertical="center" wrapText="1"/>
    </xf>
    <xf numFmtId="0" fontId="84" fillId="0" borderId="2" xfId="0" applyFont="1" applyBorder="1" applyAlignment="1">
      <alignment horizontal="center" vertical="center" wrapText="1"/>
    </xf>
    <xf numFmtId="0" fontId="21" fillId="3" borderId="11" xfId="0" applyFont="1" applyFill="1" applyBorder="1" applyAlignment="1">
      <alignment horizontal="center" vertical="center" wrapText="1"/>
    </xf>
    <xf numFmtId="0" fontId="29" fillId="0" borderId="0" xfId="0" applyFont="1" applyAlignment="1">
      <alignment horizontal="center" vertical="center" wrapText="1"/>
    </xf>
    <xf numFmtId="165" fontId="26" fillId="0" borderId="6" xfId="0" applyNumberFormat="1" applyFont="1" applyBorder="1" applyAlignment="1">
      <alignment horizontal="center" vertical="center" wrapText="1"/>
    </xf>
    <xf numFmtId="165" fontId="26" fillId="0" borderId="1" xfId="0" applyNumberFormat="1" applyFont="1" applyBorder="1" applyAlignment="1">
      <alignment horizontal="center" vertical="center" wrapText="1"/>
    </xf>
    <xf numFmtId="0" fontId="22" fillId="0" borderId="2" xfId="0" applyFont="1" applyBorder="1" applyAlignment="1">
      <alignment horizontal="center" vertical="center"/>
    </xf>
    <xf numFmtId="0" fontId="28" fillId="0" borderId="6" xfId="0" applyFont="1" applyBorder="1" applyAlignment="1">
      <alignment horizontal="center" vertical="center" wrapText="1"/>
    </xf>
    <xf numFmtId="0" fontId="28"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77" fillId="0" borderId="8" xfId="0" applyFont="1" applyBorder="1" applyAlignment="1">
      <alignment horizontal="left" vertical="center"/>
    </xf>
    <xf numFmtId="0" fontId="3" fillId="0" borderId="2" xfId="0" applyFont="1" applyBorder="1" applyAlignment="1">
      <alignment horizontal="center" vertical="center"/>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7" borderId="2" xfId="0" applyFont="1" applyFill="1" applyBorder="1" applyAlignment="1">
      <alignment horizontal="left" vertical="center" wrapText="1"/>
    </xf>
    <xf numFmtId="0" fontId="5" fillId="0" borderId="0" xfId="0" applyFont="1" applyAlignment="1">
      <alignment horizontal="justify" vertical="center" wrapText="1"/>
    </xf>
    <xf numFmtId="0" fontId="63" fillId="2" borderId="11" xfId="0" applyFont="1" applyFill="1" applyBorder="1" applyAlignment="1">
      <alignment horizontal="center" vertical="center" wrapText="1"/>
    </xf>
    <xf numFmtId="0" fontId="63" fillId="2" borderId="0" xfId="0" applyFont="1" applyFill="1" applyAlignment="1">
      <alignment horizontal="center" vertical="center" wrapText="1"/>
    </xf>
    <xf numFmtId="0" fontId="65" fillId="0" borderId="2" xfId="0" applyFont="1" applyBorder="1" applyAlignment="1">
      <alignment horizontal="left" vertical="center" wrapText="1"/>
    </xf>
    <xf numFmtId="165" fontId="26" fillId="0" borderId="2" xfId="0" applyNumberFormat="1" applyFont="1" applyBorder="1" applyAlignment="1">
      <alignment horizontal="center" vertical="center" wrapText="1"/>
    </xf>
    <xf numFmtId="0" fontId="20" fillId="0" borderId="0" xfId="0" applyFont="1" applyAlignment="1">
      <alignment horizontal="center"/>
    </xf>
    <xf numFmtId="0" fontId="36" fillId="0" borderId="2" xfId="0" applyFont="1" applyBorder="1" applyAlignment="1">
      <alignment horizontal="center" vertical="center"/>
    </xf>
    <xf numFmtId="0" fontId="40" fillId="7" borderId="6" xfId="0" applyFont="1" applyFill="1" applyBorder="1" applyAlignment="1">
      <alignment horizontal="center" vertical="center" wrapText="1"/>
    </xf>
    <xf numFmtId="0" fontId="40" fillId="7" borderId="7"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1" xfId="0" applyFont="1" applyBorder="1" applyAlignment="1">
      <alignment horizontal="center" vertical="center" wrapText="1"/>
    </xf>
    <xf numFmtId="0" fontId="40" fillId="7" borderId="6" xfId="0" applyFont="1" applyFill="1" applyBorder="1" applyAlignment="1">
      <alignment horizontal="left" vertical="center" wrapText="1"/>
    </xf>
    <xf numFmtId="0" fontId="40" fillId="7" borderId="7" xfId="0" applyFont="1" applyFill="1" applyBorder="1" applyAlignment="1">
      <alignment horizontal="left" vertical="center" wrapText="1"/>
    </xf>
    <xf numFmtId="0" fontId="40" fillId="7" borderId="1" xfId="0" applyFont="1" applyFill="1" applyBorder="1" applyAlignment="1">
      <alignment horizontal="left" vertical="center" wrapText="1"/>
    </xf>
    <xf numFmtId="165" fontId="26" fillId="0" borderId="7" xfId="0" applyNumberFormat="1" applyFont="1" applyBorder="1" applyAlignment="1">
      <alignment horizontal="center" vertical="center" wrapText="1"/>
    </xf>
    <xf numFmtId="0" fontId="68" fillId="3" borderId="2"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11" xfId="0" applyFont="1" applyBorder="1" applyAlignment="1">
      <alignment vertical="center" wrapText="1"/>
    </xf>
    <xf numFmtId="0" fontId="29" fillId="0" borderId="14" xfId="0" applyFont="1" applyBorder="1" applyAlignment="1">
      <alignment vertical="center" wrapText="1"/>
    </xf>
    <xf numFmtId="0" fontId="29" fillId="0" borderId="9" xfId="0" applyFont="1" applyBorder="1" applyAlignment="1">
      <alignment vertical="center" wrapText="1"/>
    </xf>
    <xf numFmtId="0" fontId="29" fillId="0" borderId="10" xfId="0" applyFont="1" applyBorder="1" applyAlignment="1">
      <alignment vertical="center" wrapText="1"/>
    </xf>
    <xf numFmtId="0" fontId="65" fillId="0" borderId="0" xfId="0" applyFont="1" applyAlignment="1">
      <alignment horizontal="center" vertical="center" wrapText="1"/>
    </xf>
    <xf numFmtId="0" fontId="37" fillId="7"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70" fillId="0" borderId="2" xfId="0" applyFont="1" applyBorder="1" applyAlignment="1">
      <alignment horizontal="center" vertical="center" wrapText="1"/>
    </xf>
    <xf numFmtId="0" fontId="68" fillId="3" borderId="2" xfId="0" applyFont="1" applyFill="1" applyBorder="1" applyAlignment="1">
      <alignment horizontal="left" vertical="center" wrapText="1"/>
    </xf>
    <xf numFmtId="0" fontId="29" fillId="0" borderId="0" xfId="0" applyFont="1" applyAlignment="1">
      <alignment vertical="center" wrapText="1"/>
    </xf>
    <xf numFmtId="44" fontId="20" fillId="0" borderId="7" xfId="4" applyFont="1" applyBorder="1" applyAlignment="1">
      <alignment horizontal="center" vertical="center"/>
    </xf>
    <xf numFmtId="44" fontId="20" fillId="0" borderId="1" xfId="4" applyFont="1" applyBorder="1" applyAlignment="1">
      <alignment horizontal="center" vertical="center"/>
    </xf>
    <xf numFmtId="164" fontId="39" fillId="0" borderId="2" xfId="0" applyNumberFormat="1" applyFont="1" applyBorder="1" applyAlignment="1">
      <alignment horizontal="center" vertical="center" wrapText="1"/>
    </xf>
    <xf numFmtId="0" fontId="37" fillId="7" borderId="6" xfId="0" applyFont="1" applyFill="1" applyBorder="1" applyAlignment="1">
      <alignment horizontal="center" vertical="center" wrapText="1"/>
    </xf>
    <xf numFmtId="0" fontId="37" fillId="7" borderId="1" xfId="0" applyFont="1" applyFill="1" applyBorder="1" applyAlignment="1">
      <alignment horizontal="center" vertical="center" wrapText="1"/>
    </xf>
    <xf numFmtId="168" fontId="20" fillId="6" borderId="2" xfId="0" applyNumberFormat="1" applyFont="1" applyFill="1" applyBorder="1" applyAlignment="1">
      <alignment horizontal="center" vertical="center"/>
    </xf>
    <xf numFmtId="0" fontId="37" fillId="7" borderId="2" xfId="0" applyFont="1" applyFill="1" applyBorder="1" applyAlignment="1">
      <alignment horizontal="left" vertical="center" wrapText="1"/>
    </xf>
    <xf numFmtId="0" fontId="63" fillId="2" borderId="9" xfId="0" applyFont="1" applyFill="1" applyBorder="1" applyAlignment="1">
      <alignment horizontal="center" vertical="center" wrapText="1"/>
    </xf>
    <xf numFmtId="0" fontId="63" fillId="2" borderId="8"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165" fontId="43" fillId="0" borderId="6" xfId="0" applyNumberFormat="1" applyFont="1" applyBorder="1" applyAlignment="1">
      <alignment horizontal="center" vertical="center" wrapText="1"/>
    </xf>
    <xf numFmtId="165" fontId="43" fillId="0" borderId="1" xfId="0" applyNumberFormat="1" applyFont="1" applyBorder="1" applyAlignment="1">
      <alignment horizontal="center" vertical="center" wrapText="1"/>
    </xf>
    <xf numFmtId="0" fontId="37" fillId="7" borderId="6" xfId="0" applyFont="1" applyFill="1" applyBorder="1" applyAlignment="1">
      <alignment horizontal="left" vertical="center" wrapText="1"/>
    </xf>
    <xf numFmtId="0" fontId="37" fillId="7" borderId="7" xfId="0" applyFont="1" applyFill="1" applyBorder="1" applyAlignment="1">
      <alignment horizontal="left" vertical="center" wrapText="1"/>
    </xf>
    <xf numFmtId="0" fontId="37" fillId="7" borderId="1" xfId="0" applyFont="1" applyFill="1" applyBorder="1" applyAlignment="1">
      <alignment horizontal="left" vertical="center" wrapText="1"/>
    </xf>
    <xf numFmtId="0" fontId="37"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50" fillId="0" borderId="2" xfId="0" applyFont="1" applyBorder="1" applyAlignment="1">
      <alignment horizontal="left" vertical="center" wrapText="1"/>
    </xf>
    <xf numFmtId="0" fontId="50" fillId="0" borderId="0" xfId="0" applyFont="1" applyAlignment="1" applyProtection="1">
      <alignment horizontal="center" vertical="center" wrapText="1"/>
      <protection hidden="1"/>
    </xf>
    <xf numFmtId="0" fontId="53" fillId="3" borderId="2"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9" xfId="0" applyFont="1" applyFill="1" applyBorder="1" applyAlignment="1">
      <alignment horizontal="center" vertical="center" wrapText="1"/>
    </xf>
    <xf numFmtId="0" fontId="53" fillId="3" borderId="8" xfId="0" applyFont="1" applyFill="1" applyBorder="1" applyAlignment="1">
      <alignment horizontal="center" vertical="center" wrapText="1"/>
    </xf>
    <xf numFmtId="0" fontId="58" fillId="0" borderId="2" xfId="0" applyFont="1" applyBorder="1" applyAlignment="1">
      <alignment horizontal="center" vertical="center" wrapText="1"/>
    </xf>
    <xf numFmtId="0" fontId="53" fillId="3" borderId="2" xfId="0" applyFont="1" applyFill="1" applyBorder="1" applyAlignment="1">
      <alignment horizontal="left" vertical="center" wrapText="1"/>
    </xf>
    <xf numFmtId="0" fontId="50" fillId="0" borderId="0" xfId="0" applyFont="1" applyAlignment="1">
      <alignment horizontal="center" vertical="center" wrapText="1"/>
    </xf>
    <xf numFmtId="0" fontId="55" fillId="7" borderId="6"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5" fillId="7" borderId="1" xfId="0" applyFont="1" applyFill="1" applyBorder="1" applyAlignment="1">
      <alignment horizontal="center" vertical="center" wrapText="1"/>
    </xf>
    <xf numFmtId="0" fontId="50" fillId="0" borderId="2" xfId="0" applyFont="1" applyBorder="1" applyAlignment="1">
      <alignment horizontal="center" vertical="center" wrapText="1"/>
    </xf>
    <xf numFmtId="49" fontId="57" fillId="0" borderId="6"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0" fontId="61" fillId="7" borderId="6" xfId="0" applyFont="1" applyFill="1" applyBorder="1" applyAlignment="1">
      <alignment horizontal="center" vertical="center" wrapText="1"/>
    </xf>
    <xf numFmtId="0" fontId="61" fillId="7" borderId="1" xfId="0" applyFont="1" applyFill="1" applyBorder="1" applyAlignment="1">
      <alignment horizontal="center" vertical="center" wrapText="1"/>
    </xf>
    <xf numFmtId="0" fontId="61"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0" borderId="0" xfId="0" applyAlignment="1">
      <alignment horizont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47" fillId="3" borderId="9"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6" fillId="0" borderId="2" xfId="0" applyFont="1" applyBorder="1" applyAlignment="1">
      <alignment horizontal="center" vertical="center" wrapText="1"/>
    </xf>
    <xf numFmtId="0" fontId="37" fillId="0" borderId="0" xfId="0" applyFont="1" applyAlignment="1">
      <alignment vertical="center" wrapText="1"/>
    </xf>
    <xf numFmtId="0" fontId="3" fillId="7" borderId="2" xfId="0" applyFont="1" applyFill="1" applyBorder="1" applyAlignment="1">
      <alignment horizontal="center" vertical="center"/>
    </xf>
    <xf numFmtId="0" fontId="19" fillId="2"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6" fillId="7" borderId="2"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1" xfId="0" applyFont="1" applyFill="1" applyBorder="1" applyAlignment="1">
      <alignment horizontal="center" vertical="center"/>
    </xf>
    <xf numFmtId="168" fontId="35" fillId="0" borderId="8" xfId="0" applyNumberFormat="1" applyFont="1" applyBorder="1" applyAlignment="1">
      <alignment horizontal="left" vertical="center"/>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168" fontId="29" fillId="0" borderId="6" xfId="0" applyNumberFormat="1" applyFont="1" applyBorder="1" applyAlignment="1">
      <alignment horizontal="center" vertical="center"/>
    </xf>
    <xf numFmtId="168" fontId="29" fillId="0" borderId="7" xfId="0" applyNumberFormat="1" applyFont="1" applyBorder="1" applyAlignment="1">
      <alignment horizontal="center" vertical="center"/>
    </xf>
    <xf numFmtId="168" fontId="29" fillId="0" borderId="1" xfId="0" applyNumberFormat="1" applyFont="1" applyBorder="1" applyAlignment="1">
      <alignment horizontal="center" vertical="center"/>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55" fillId="7" borderId="2" xfId="0" applyFont="1" applyFill="1" applyBorder="1" applyAlignment="1">
      <alignment horizontal="center" vertical="center" wrapText="1"/>
    </xf>
    <xf numFmtId="44" fontId="20" fillId="0" borderId="6" xfId="4" applyFont="1" applyBorder="1" applyAlignment="1">
      <alignment horizontal="center" vertical="center"/>
    </xf>
    <xf numFmtId="0" fontId="21" fillId="3" borderId="0" xfId="0" applyFont="1" applyFill="1" applyAlignment="1">
      <alignment horizontal="center" vertical="center" wrapText="1"/>
    </xf>
    <xf numFmtId="49" fontId="55" fillId="0" borderId="2" xfId="0" applyNumberFormat="1" applyFont="1" applyBorder="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3" fillId="3" borderId="3" xfId="0" applyFont="1" applyFill="1" applyBorder="1" applyAlignment="1">
      <alignment horizontal="center" vertical="center" wrapText="1"/>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97" fillId="6" borderId="0" xfId="0" applyFont="1" applyFill="1" applyAlignment="1">
      <alignment horizontal="left" vertical="center"/>
    </xf>
    <xf numFmtId="0" fontId="97" fillId="6" borderId="14" xfId="0" applyFont="1" applyFill="1" applyBorder="1" applyAlignment="1">
      <alignment horizontal="left" vertical="center"/>
    </xf>
    <xf numFmtId="0" fontId="20" fillId="0" borderId="2" xfId="0" applyFont="1" applyBorder="1" applyAlignment="1">
      <alignment horizontal="left" vertical="center"/>
    </xf>
    <xf numFmtId="0" fontId="44" fillId="6" borderId="0" xfId="0" applyFont="1" applyFill="1" applyAlignment="1">
      <alignment horizontal="center" wrapText="1"/>
    </xf>
    <xf numFmtId="0" fontId="28" fillId="0" borderId="7" xfId="0" applyFont="1" applyBorder="1" applyAlignment="1">
      <alignment horizontal="center" vertical="center" wrapText="1"/>
    </xf>
    <xf numFmtId="0" fontId="24" fillId="0" borderId="7" xfId="0" applyFont="1" applyBorder="1" applyAlignment="1">
      <alignment horizontal="center"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28" fillId="0" borderId="8" xfId="0" applyFont="1" applyBorder="1" applyAlignment="1">
      <alignment horizontal="left" vertical="center"/>
    </xf>
    <xf numFmtId="0" fontId="20" fillId="0" borderId="2" xfId="0" applyFont="1" applyBorder="1" applyAlignment="1">
      <alignment horizontal="center" vertical="center"/>
    </xf>
    <xf numFmtId="0" fontId="2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7" borderId="2" xfId="0" applyFill="1" applyBorder="1" applyAlignment="1">
      <alignment horizontal="left" vertical="center" wrapText="1"/>
    </xf>
    <xf numFmtId="0" fontId="0" fillId="7" borderId="2" xfId="0" applyFill="1" applyBorder="1" applyAlignment="1">
      <alignment horizontal="left" vertical="center"/>
    </xf>
    <xf numFmtId="0" fontId="77" fillId="0" borderId="0" xfId="0" applyFont="1" applyAlignment="1">
      <alignment horizontal="left" vertical="center"/>
    </xf>
    <xf numFmtId="44" fontId="20" fillId="0" borderId="0" xfId="4" applyFont="1" applyFill="1" applyBorder="1" applyAlignment="1">
      <alignment horizontal="center" vertical="center"/>
    </xf>
    <xf numFmtId="165" fontId="43" fillId="0" borderId="7" xfId="0" applyNumberFormat="1" applyFont="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49" fontId="40" fillId="7" borderId="6" xfId="0" applyNumberFormat="1" applyFont="1" applyFill="1" applyBorder="1" applyAlignment="1">
      <alignment horizontal="center" vertical="center" wrapText="1"/>
    </xf>
    <xf numFmtId="49" fontId="40" fillId="7" borderId="7" xfId="0" applyNumberFormat="1" applyFont="1" applyFill="1" applyBorder="1" applyAlignment="1">
      <alignment horizontal="center" vertical="center" wrapText="1"/>
    </xf>
    <xf numFmtId="49" fontId="40" fillId="7" borderId="1" xfId="0" applyNumberFormat="1" applyFont="1" applyFill="1" applyBorder="1" applyAlignment="1">
      <alignment horizontal="center" vertical="center" wrapText="1"/>
    </xf>
    <xf numFmtId="0" fontId="63" fillId="2" borderId="2" xfId="0" applyFont="1" applyFill="1" applyBorder="1" applyAlignment="1">
      <alignment horizontal="center" vertical="center" wrapText="1"/>
    </xf>
    <xf numFmtId="0" fontId="20" fillId="5" borderId="0" xfId="0" applyFont="1" applyFill="1" applyAlignment="1">
      <alignment horizontal="center"/>
    </xf>
    <xf numFmtId="168" fontId="20" fillId="6" borderId="6" xfId="0" applyNumberFormat="1" applyFont="1" applyFill="1" applyBorder="1" applyAlignment="1">
      <alignment horizontal="center" vertical="center" wrapText="1"/>
    </xf>
    <xf numFmtId="168" fontId="20" fillId="6" borderId="7" xfId="0" applyNumberFormat="1" applyFont="1" applyFill="1" applyBorder="1" applyAlignment="1">
      <alignment horizontal="center" vertical="center" wrapText="1"/>
    </xf>
    <xf numFmtId="168" fontId="20" fillId="6" borderId="1" xfId="0" applyNumberFormat="1" applyFont="1" applyFill="1" applyBorder="1" applyAlignment="1">
      <alignment horizontal="center" vertical="center" wrapText="1"/>
    </xf>
    <xf numFmtId="0" fontId="53" fillId="3" borderId="10" xfId="0" applyFont="1" applyFill="1" applyBorder="1" applyAlignment="1">
      <alignment horizontal="center" vertical="center" wrapText="1"/>
    </xf>
    <xf numFmtId="0" fontId="85" fillId="0" borderId="3" xfId="0" applyFont="1" applyBorder="1" applyAlignment="1">
      <alignment horizontal="center" vertical="center" wrapText="1"/>
    </xf>
    <xf numFmtId="0" fontId="85" fillId="0" borderId="5" xfId="0" applyFont="1" applyBorder="1" applyAlignment="1">
      <alignment horizontal="center" vertical="center" wrapText="1"/>
    </xf>
    <xf numFmtId="0" fontId="11" fillId="3" borderId="11" xfId="0" applyFont="1" applyFill="1" applyBorder="1" applyAlignment="1">
      <alignment horizontal="center" vertical="center" wrapText="1"/>
    </xf>
    <xf numFmtId="0" fontId="76" fillId="3" borderId="11" xfId="0" applyFont="1" applyFill="1" applyBorder="1" applyAlignment="1">
      <alignment horizontal="center" vertical="center" wrapText="1"/>
    </xf>
    <xf numFmtId="0" fontId="76" fillId="3" borderId="0" xfId="0" applyFont="1" applyFill="1" applyAlignment="1">
      <alignment horizontal="center" vertical="center" wrapText="1"/>
    </xf>
    <xf numFmtId="0" fontId="3" fillId="7" borderId="2" xfId="0" applyFont="1" applyFill="1" applyBorder="1" applyAlignment="1">
      <alignment horizontal="center" vertical="center" wrapText="1"/>
    </xf>
    <xf numFmtId="49" fontId="102" fillId="0" borderId="2" xfId="0" applyNumberFormat="1" applyFont="1" applyBorder="1" applyAlignment="1">
      <alignment vertical="center" wrapText="1"/>
    </xf>
    <xf numFmtId="49" fontId="92" fillId="0" borderId="2" xfId="0" applyNumberFormat="1" applyFont="1" applyBorder="1" applyAlignment="1">
      <alignment vertical="center" wrapText="1"/>
    </xf>
    <xf numFmtId="49" fontId="44" fillId="0" borderId="2" xfId="0" applyNumberFormat="1" applyFont="1" applyBorder="1" applyAlignment="1">
      <alignment vertical="center" wrapText="1"/>
    </xf>
  </cellXfs>
  <cellStyles count="5">
    <cellStyle name="Migliaia 4" xfId="3" xr:uid="{A2FCB6BB-7D1B-4463-830C-6504B659F49E}"/>
    <cellStyle name="Normale" xfId="0" builtinId="0"/>
    <cellStyle name="Normale 2" xfId="1" xr:uid="{00000000-0005-0000-0000-000001000000}"/>
    <cellStyle name="Valuta" xfId="4" builtinId="4"/>
    <cellStyle name="Valuta 2" xfId="2" xr:uid="{00000000-0005-0000-0000-000002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CC"/>
      <color rgb="FFFFFF99"/>
      <color rgb="FFFFFF00"/>
      <color rgb="FFCCFFFF"/>
      <color rgb="FFCCFFCC"/>
      <color rgb="FFFF9966"/>
      <color rgb="FFCC33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C20B0317-B0E8-4137-BC35-BF99E7C13DD0}"/>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147637</xdr:rowOff>
    </xdr:from>
    <xdr:ext cx="2039217" cy="747713"/>
    <xdr:pic>
      <xdr:nvPicPr>
        <xdr:cNvPr id="2" name="Immagine 1">
          <a:extLst>
            <a:ext uri="{FF2B5EF4-FFF2-40B4-BE49-F238E27FC236}">
              <a16:creationId xmlns:a16="http://schemas.microsoft.com/office/drawing/2014/main" id="{FF60823C-BD11-4447-BEE3-359C8E476592}"/>
            </a:ext>
          </a:extLst>
        </xdr:cNvPr>
        <xdr:cNvPicPr>
          <a:picLocks noChangeAspect="1"/>
        </xdr:cNvPicPr>
      </xdr:nvPicPr>
      <xdr:blipFill>
        <a:blip xmlns:r="http://schemas.openxmlformats.org/officeDocument/2006/relationships" r:embed="rId1"/>
        <a:stretch>
          <a:fillRect/>
        </a:stretch>
      </xdr:blipFill>
      <xdr:spPr>
        <a:xfrm>
          <a:off x="13182600" y="147637"/>
          <a:ext cx="2039217" cy="747713"/>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E5067F5-F2CC-4EB7-A0E4-E5D1B5033183}"/>
            </a:ext>
          </a:extLst>
        </xdr:cNvPr>
        <xdr:cNvPicPr>
          <a:picLocks noChangeAspect="1"/>
        </xdr:cNvPicPr>
      </xdr:nvPicPr>
      <xdr:blipFill>
        <a:blip xmlns:r="http://schemas.openxmlformats.org/officeDocument/2006/relationships" r:embed="rId1"/>
        <a:stretch>
          <a:fillRect/>
        </a:stretch>
      </xdr:blipFill>
      <xdr:spPr>
        <a:xfrm>
          <a:off x="7023736" y="147637"/>
          <a:ext cx="2039217" cy="747713"/>
        </a:xfrm>
        <a:prstGeom prst="rect">
          <a:avLst/>
        </a:prstGeom>
        <a:noFill/>
        <a:ln cap="flat">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4" name="Immagine 3">
          <a:extLst>
            <a:ext uri="{FF2B5EF4-FFF2-40B4-BE49-F238E27FC236}">
              <a16:creationId xmlns:a16="http://schemas.microsoft.com/office/drawing/2014/main" id="{32033962-2795-4C3F-A820-27CB53F5D39A}"/>
            </a:ext>
          </a:extLst>
        </xdr:cNvPr>
        <xdr:cNvPicPr>
          <a:picLocks noChangeAspect="1"/>
        </xdr:cNvPicPr>
      </xdr:nvPicPr>
      <xdr:blipFill>
        <a:blip xmlns:r="http://schemas.openxmlformats.org/officeDocument/2006/relationships" r:embed="rId1"/>
        <a:stretch>
          <a:fillRect/>
        </a:stretch>
      </xdr:blipFill>
      <xdr:spPr>
        <a:xfrm>
          <a:off x="7153276" y="147637"/>
          <a:ext cx="2039217" cy="747713"/>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8</xdr:col>
      <xdr:colOff>381001</xdr:colOff>
      <xdr:row>0</xdr:row>
      <xdr:rowOff>71437</xdr:rowOff>
    </xdr:from>
    <xdr:ext cx="2857499" cy="1047750"/>
    <xdr:pic>
      <xdr:nvPicPr>
        <xdr:cNvPr id="3" name="Immagine 2">
          <a:extLst>
            <a:ext uri="{FF2B5EF4-FFF2-40B4-BE49-F238E27FC236}">
              <a16:creationId xmlns:a16="http://schemas.microsoft.com/office/drawing/2014/main" id="{E6316C2C-A158-4FF5-A599-C727B82EF528}"/>
            </a:ext>
          </a:extLst>
        </xdr:cNvPr>
        <xdr:cNvPicPr>
          <a:picLocks noChangeAspect="1"/>
        </xdr:cNvPicPr>
      </xdr:nvPicPr>
      <xdr:blipFill>
        <a:blip xmlns:r="http://schemas.openxmlformats.org/officeDocument/2006/relationships" r:embed="rId1"/>
        <a:stretch>
          <a:fillRect/>
        </a:stretch>
      </xdr:blipFill>
      <xdr:spPr>
        <a:xfrm>
          <a:off x="18073689" y="71437"/>
          <a:ext cx="2857499" cy="1047750"/>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1C4B7038-D463-4A58-AEA6-723F0CFE90F5}"/>
            </a:ext>
          </a:extLst>
        </xdr:cNvPr>
        <xdr:cNvPicPr>
          <a:picLocks noChangeAspect="1"/>
        </xdr:cNvPicPr>
      </xdr:nvPicPr>
      <xdr:blipFill>
        <a:blip xmlns:r="http://schemas.openxmlformats.org/officeDocument/2006/relationships" r:embed="rId1"/>
        <a:stretch>
          <a:fillRect/>
        </a:stretch>
      </xdr:blipFill>
      <xdr:spPr>
        <a:xfrm>
          <a:off x="7328536" y="147637"/>
          <a:ext cx="2039217" cy="747713"/>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257444C1-499A-4A6C-94E9-D71947E22987}"/>
            </a:ext>
          </a:extLst>
        </xdr:cNvPr>
        <xdr:cNvPicPr>
          <a:picLocks noChangeAspect="1"/>
        </xdr:cNvPicPr>
      </xdr:nvPicPr>
      <xdr:blipFill>
        <a:blip xmlns:r="http://schemas.openxmlformats.org/officeDocument/2006/relationships" r:embed="rId1"/>
        <a:stretch>
          <a:fillRect/>
        </a:stretch>
      </xdr:blipFill>
      <xdr:spPr>
        <a:xfrm>
          <a:off x="7962901" y="147637"/>
          <a:ext cx="2039217" cy="747713"/>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8</xdr:col>
      <xdr:colOff>142876</xdr:colOff>
      <xdr:row>0</xdr:row>
      <xdr:rowOff>147637</xdr:rowOff>
    </xdr:from>
    <xdr:ext cx="2039217" cy="747713"/>
    <xdr:pic>
      <xdr:nvPicPr>
        <xdr:cNvPr id="2" name="Immagine 1">
          <a:extLst>
            <a:ext uri="{FF2B5EF4-FFF2-40B4-BE49-F238E27FC236}">
              <a16:creationId xmlns:a16="http://schemas.microsoft.com/office/drawing/2014/main" id="{49E94A18-CC59-4D32-A22F-09DDBB1665C4}"/>
            </a:ext>
          </a:extLst>
        </xdr:cNvPr>
        <xdr:cNvPicPr>
          <a:picLocks noChangeAspect="1"/>
        </xdr:cNvPicPr>
      </xdr:nvPicPr>
      <xdr:blipFill>
        <a:blip xmlns:r="http://schemas.openxmlformats.org/officeDocument/2006/relationships" r:embed="rId1"/>
        <a:stretch>
          <a:fillRect/>
        </a:stretch>
      </xdr:blipFill>
      <xdr:spPr>
        <a:xfrm>
          <a:off x="8898256" y="147637"/>
          <a:ext cx="2039217" cy="747713"/>
        </a:xfrm>
        <a:prstGeom prst="rect">
          <a:avLst/>
        </a:prstGeom>
        <a:noFill/>
        <a:ln cap="flat">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328B-B2C8-4BEC-9A9C-3D84A60F17D0}">
  <sheetPr>
    <pageSetUpPr fitToPage="1"/>
  </sheetPr>
  <dimension ref="A1:AMF207"/>
  <sheetViews>
    <sheetView view="pageBreakPreview" topLeftCell="A54" zoomScale="80" zoomScaleNormal="80" zoomScaleSheetLayoutView="80" workbookViewId="0">
      <selection activeCell="F56" sqref="F56"/>
    </sheetView>
  </sheetViews>
  <sheetFormatPr defaultRowHeight="14.4"/>
  <cols>
    <col min="1" max="1" width="12" customWidth="1"/>
    <col min="2" max="2" width="65.5546875" customWidth="1"/>
    <col min="3" max="3" width="17.88671875" customWidth="1"/>
    <col min="4" max="4" width="26.5546875" customWidth="1"/>
    <col min="5" max="5" width="20.33203125" customWidth="1"/>
    <col min="6" max="6" width="33.44140625" customWidth="1"/>
    <col min="7" max="7" width="18.33203125" customWidth="1"/>
    <col min="8" max="8" width="19.88671875" customWidth="1"/>
    <col min="9" max="9" width="16.109375" customWidth="1"/>
    <col min="10" max="10" width="15.44140625" bestFit="1" customWidth="1"/>
    <col min="11" max="11" width="19.6640625" bestFit="1" customWidth="1"/>
    <col min="14" max="14" width="15.6640625" bestFit="1" customWidth="1"/>
  </cols>
  <sheetData>
    <row r="1" spans="1:14" s="5" customFormat="1" ht="92.25" customHeight="1">
      <c r="A1" s="355" t="s">
        <v>11</v>
      </c>
      <c r="B1" s="355"/>
      <c r="C1" s="355"/>
      <c r="D1" s="355"/>
      <c r="E1" s="355"/>
      <c r="F1" s="355"/>
      <c r="G1" s="355"/>
      <c r="H1" s="4"/>
      <c r="I1" s="4"/>
      <c r="J1" s="4"/>
      <c r="K1" s="4"/>
    </row>
    <row r="2" spans="1:14" s="5" customFormat="1" ht="16.95" customHeight="1">
      <c r="A2" s="3"/>
      <c r="B2" s="3"/>
      <c r="C2" s="3"/>
      <c r="D2" s="3"/>
      <c r="E2" s="3"/>
      <c r="F2" s="3"/>
      <c r="G2" s="3"/>
      <c r="H2" s="4"/>
      <c r="I2" s="4"/>
      <c r="J2" s="4"/>
      <c r="K2" s="4"/>
    </row>
    <row r="3" spans="1:14" s="6" customFormat="1" ht="15.6">
      <c r="C3" s="183" t="s">
        <v>0</v>
      </c>
      <c r="D3" s="183" t="s">
        <v>482</v>
      </c>
      <c r="E3" s="183" t="s">
        <v>483</v>
      </c>
      <c r="F3" s="396" t="s">
        <v>1</v>
      </c>
      <c r="G3" s="397"/>
      <c r="H3" s="397"/>
    </row>
    <row r="4" spans="1:14" s="6" customFormat="1" ht="97.5" customHeight="1">
      <c r="C4" s="425">
        <v>1</v>
      </c>
      <c r="D4" s="205" t="s">
        <v>484</v>
      </c>
      <c r="E4" s="425" t="s">
        <v>485</v>
      </c>
      <c r="F4" s="427" t="s">
        <v>486</v>
      </c>
      <c r="G4" s="427"/>
      <c r="H4" s="427"/>
    </row>
    <row r="5" spans="1:14" s="6" customFormat="1" ht="100.5" customHeight="1">
      <c r="C5" s="426"/>
      <c r="D5" s="206" t="s">
        <v>487</v>
      </c>
      <c r="E5" s="426"/>
      <c r="F5" s="428" t="s">
        <v>488</v>
      </c>
      <c r="G5" s="428"/>
      <c r="H5" s="428"/>
    </row>
    <row r="6" spans="1:14" s="6" customFormat="1" ht="15.6">
      <c r="H6" s="7"/>
    </row>
    <row r="7" spans="1:14" ht="15.6">
      <c r="A7" s="360" t="s">
        <v>489</v>
      </c>
      <c r="B7" s="360"/>
      <c r="C7" s="360"/>
      <c r="D7" s="360"/>
      <c r="E7" s="360"/>
      <c r="F7" s="360"/>
      <c r="G7" s="360"/>
      <c r="H7" s="360"/>
      <c r="I7" s="360"/>
      <c r="J7" s="360"/>
      <c r="K7" s="360"/>
      <c r="L7" s="6"/>
    </row>
    <row r="8" spans="1:14" s="6" customFormat="1" ht="15.6">
      <c r="H8" s="7"/>
    </row>
    <row r="9" spans="1:14" s="95" customFormat="1" ht="33" customHeight="1">
      <c r="A9" s="94"/>
      <c r="B9" s="94"/>
      <c r="C9" s="94"/>
      <c r="D9" s="94"/>
      <c r="E9" s="94"/>
      <c r="F9" s="94"/>
      <c r="G9" s="94"/>
      <c r="H9" s="64"/>
      <c r="I9" s="65"/>
      <c r="J9" s="65"/>
      <c r="K9" s="65"/>
      <c r="L9" s="60"/>
      <c r="M9" s="61"/>
      <c r="N9" s="61"/>
    </row>
    <row r="10" spans="1:14" s="61" customFormat="1" ht="123" customHeight="1">
      <c r="A10" s="59" t="s">
        <v>0</v>
      </c>
      <c r="B10" s="59" t="s">
        <v>1</v>
      </c>
      <c r="C10" s="59" t="s">
        <v>137</v>
      </c>
      <c r="D10" s="59" t="s">
        <v>138</v>
      </c>
      <c r="E10" s="59" t="s">
        <v>2</v>
      </c>
      <c r="F10" s="59" t="s">
        <v>3</v>
      </c>
      <c r="G10" s="59" t="s">
        <v>4</v>
      </c>
      <c r="H10" s="38" t="s">
        <v>9</v>
      </c>
      <c r="I10" s="59" t="s">
        <v>10</v>
      </c>
      <c r="L10" s="60"/>
    </row>
    <row r="11" spans="1:14" s="61" customFormat="1" ht="191.25" customHeight="1">
      <c r="A11" s="208" t="s">
        <v>216</v>
      </c>
      <c r="B11" s="80" t="s">
        <v>594</v>
      </c>
      <c r="C11" s="219" t="s">
        <v>600</v>
      </c>
      <c r="D11" s="82" t="s">
        <v>501</v>
      </c>
      <c r="E11" s="207" t="s">
        <v>502</v>
      </c>
      <c r="F11" s="82">
        <v>1005615</v>
      </c>
      <c r="G11" s="82">
        <v>1989565</v>
      </c>
      <c r="H11" s="198">
        <v>765.74</v>
      </c>
      <c r="I11" s="82">
        <v>1</v>
      </c>
      <c r="L11" s="60"/>
    </row>
    <row r="12" spans="1:14" s="61" customFormat="1" ht="22.5" customHeight="1">
      <c r="A12" s="62"/>
      <c r="B12" s="62"/>
      <c r="C12" s="62"/>
      <c r="D12" s="62"/>
      <c r="E12" s="62"/>
      <c r="F12" s="62"/>
      <c r="G12" s="62"/>
      <c r="H12" s="62"/>
      <c r="I12" s="62"/>
      <c r="J12" s="62"/>
      <c r="K12" s="62"/>
      <c r="L12" s="60"/>
    </row>
    <row r="13" spans="1:14" s="61" customFormat="1" ht="36.75" customHeight="1">
      <c r="H13" s="64"/>
      <c r="I13" s="62"/>
      <c r="J13" s="65"/>
      <c r="K13" s="65"/>
    </row>
    <row r="14" spans="1:14" s="61" customFormat="1" ht="134.25" customHeight="1">
      <c r="A14" s="59" t="s">
        <v>0</v>
      </c>
      <c r="B14" s="59" t="s">
        <v>1</v>
      </c>
      <c r="C14" s="59" t="s">
        <v>137</v>
      </c>
      <c r="D14" s="59" t="s">
        <v>138</v>
      </c>
      <c r="E14" s="59" t="s">
        <v>2</v>
      </c>
      <c r="F14" s="59" t="s">
        <v>3</v>
      </c>
      <c r="G14" s="59" t="s">
        <v>4</v>
      </c>
      <c r="H14" s="59" t="s">
        <v>9</v>
      </c>
      <c r="I14" s="59" t="s">
        <v>10</v>
      </c>
      <c r="L14" s="60"/>
    </row>
    <row r="15" spans="1:14" s="61" customFormat="1" ht="204" customHeight="1">
      <c r="A15" s="207" t="s">
        <v>219</v>
      </c>
      <c r="B15" s="85" t="s">
        <v>595</v>
      </c>
      <c r="C15" s="219" t="s">
        <v>600</v>
      </c>
      <c r="D15" s="82" t="s">
        <v>501</v>
      </c>
      <c r="E15" s="207" t="s">
        <v>502</v>
      </c>
      <c r="F15" s="82">
        <v>1005615</v>
      </c>
      <c r="G15" s="82">
        <v>1989565</v>
      </c>
      <c r="H15" s="198">
        <v>850.82</v>
      </c>
      <c r="I15" s="82">
        <v>1</v>
      </c>
      <c r="L15" s="60"/>
    </row>
    <row r="16" spans="1:14" s="61" customFormat="1" ht="27.75" customHeight="1">
      <c r="A16" s="67"/>
      <c r="B16" s="67"/>
      <c r="C16" s="67"/>
      <c r="D16" s="67"/>
      <c r="E16" s="67"/>
      <c r="F16" s="67"/>
      <c r="G16" s="67"/>
      <c r="H16" s="67"/>
      <c r="I16" s="67"/>
      <c r="J16" s="67"/>
      <c r="K16" s="67"/>
      <c r="L16" s="67"/>
    </row>
    <row r="17" spans="1:14" s="61" customFormat="1" ht="118.5" customHeight="1">
      <c r="A17" s="69"/>
      <c r="B17" s="59" t="s">
        <v>1</v>
      </c>
      <c r="C17" s="59" t="s">
        <v>137</v>
      </c>
      <c r="D17" s="59" t="s">
        <v>138</v>
      </c>
      <c r="E17" s="59" t="s">
        <v>9</v>
      </c>
      <c r="G17" s="69"/>
      <c r="H17" s="70" t="s">
        <v>1</v>
      </c>
      <c r="I17" s="59" t="s">
        <v>137</v>
      </c>
      <c r="J17" s="59" t="s">
        <v>138</v>
      </c>
      <c r="K17" s="59" t="s">
        <v>9</v>
      </c>
      <c r="L17" s="69"/>
    </row>
    <row r="18" spans="1:14" s="61" customFormat="1" ht="120.75" customHeight="1">
      <c r="B18" s="85" t="s">
        <v>596</v>
      </c>
      <c r="C18" s="82" t="s">
        <v>500</v>
      </c>
      <c r="D18" s="85" t="s">
        <v>503</v>
      </c>
      <c r="E18" s="83">
        <v>681.51</v>
      </c>
      <c r="F18" s="69"/>
      <c r="G18" s="69"/>
      <c r="H18" s="85" t="s">
        <v>597</v>
      </c>
      <c r="I18" s="82" t="s">
        <v>500</v>
      </c>
      <c r="J18" s="85" t="s">
        <v>503</v>
      </c>
      <c r="K18" s="83">
        <v>757.23</v>
      </c>
      <c r="L18" s="69"/>
    </row>
    <row r="19" spans="1:14" s="61" customFormat="1" ht="29.25" customHeight="1">
      <c r="N19" s="68"/>
    </row>
    <row r="20" spans="1:14" s="69" customFormat="1" ht="35.25" customHeight="1">
      <c r="B20" s="398" t="s">
        <v>8</v>
      </c>
      <c r="C20" s="399"/>
      <c r="D20" s="399"/>
      <c r="E20" s="400"/>
      <c r="F20" s="192"/>
      <c r="G20" s="72"/>
    </row>
    <row r="21" spans="1:14" s="61" customFormat="1" ht="37.5" customHeight="1">
      <c r="B21" s="59" t="s">
        <v>6</v>
      </c>
      <c r="C21" s="59" t="s">
        <v>5</v>
      </c>
      <c r="D21" s="59" t="s">
        <v>3</v>
      </c>
      <c r="E21" s="59" t="s">
        <v>7</v>
      </c>
      <c r="H21" s="96"/>
      <c r="J21" s="69"/>
      <c r="K21" s="69"/>
      <c r="L21" s="69"/>
    </row>
    <row r="22" spans="1:14" s="76" customFormat="1" ht="57.6">
      <c r="B22" s="199" t="s">
        <v>504</v>
      </c>
      <c r="C22" s="199" t="s">
        <v>505</v>
      </c>
      <c r="D22" s="200" t="s">
        <v>506</v>
      </c>
      <c r="E22" s="201" t="s">
        <v>507</v>
      </c>
      <c r="J22" s="202"/>
      <c r="K22" s="202"/>
      <c r="L22" s="202"/>
    </row>
    <row r="23" spans="1:14" s="61" customFormat="1" ht="78.75" customHeight="1">
      <c r="B23" s="199" t="s">
        <v>508</v>
      </c>
      <c r="C23" s="199" t="s">
        <v>509</v>
      </c>
      <c r="D23" s="203" t="s">
        <v>510</v>
      </c>
      <c r="E23" s="201" t="s">
        <v>511</v>
      </c>
      <c r="J23" s="69"/>
      <c r="K23" s="69"/>
      <c r="L23" s="69"/>
    </row>
    <row r="24" spans="1:14" s="61" customFormat="1" ht="74.25" customHeight="1">
      <c r="B24" s="199" t="s">
        <v>512</v>
      </c>
      <c r="C24" s="199" t="s">
        <v>513</v>
      </c>
      <c r="D24" s="203" t="s">
        <v>514</v>
      </c>
      <c r="E24" s="201" t="s">
        <v>515</v>
      </c>
      <c r="J24" s="69"/>
      <c r="K24" s="69"/>
      <c r="L24" s="69"/>
    </row>
    <row r="25" spans="1:14" s="61" customFormat="1" ht="78" customHeight="1">
      <c r="B25" s="199" t="s">
        <v>516</v>
      </c>
      <c r="C25" s="199" t="s">
        <v>513</v>
      </c>
      <c r="D25" s="199" t="s">
        <v>517</v>
      </c>
      <c r="E25" s="199" t="s">
        <v>518</v>
      </c>
      <c r="J25" s="69"/>
      <c r="K25" s="69"/>
      <c r="L25" s="69"/>
    </row>
    <row r="26" spans="1:14" s="61" customFormat="1" ht="75" customHeight="1">
      <c r="B26" s="199" t="s">
        <v>519</v>
      </c>
      <c r="C26" s="199" t="s">
        <v>520</v>
      </c>
      <c r="D26" s="199" t="s">
        <v>521</v>
      </c>
      <c r="E26" s="199" t="s">
        <v>522</v>
      </c>
      <c r="J26" s="69"/>
      <c r="K26" s="69"/>
      <c r="L26" s="69"/>
    </row>
    <row r="27" spans="1:14" s="61" customFormat="1" ht="77.25" customHeight="1">
      <c r="B27" s="199" t="s">
        <v>523</v>
      </c>
      <c r="C27" s="199" t="s">
        <v>520</v>
      </c>
      <c r="D27" s="199" t="s">
        <v>524</v>
      </c>
      <c r="E27" s="199" t="s">
        <v>525</v>
      </c>
      <c r="J27" s="69"/>
      <c r="K27" s="69"/>
      <c r="L27" s="69"/>
    </row>
    <row r="28" spans="1:14" s="61" customFormat="1" ht="75" customHeight="1">
      <c r="B28" s="199" t="s">
        <v>526</v>
      </c>
      <c r="C28" s="199" t="s">
        <v>527</v>
      </c>
      <c r="D28" s="199" t="s">
        <v>528</v>
      </c>
      <c r="E28" s="199" t="s">
        <v>529</v>
      </c>
      <c r="J28" s="69"/>
      <c r="K28" s="69"/>
      <c r="L28" s="69"/>
    </row>
    <row r="29" spans="1:14" s="61" customFormat="1" ht="75" customHeight="1">
      <c r="B29" s="199" t="s">
        <v>530</v>
      </c>
      <c r="C29" s="199" t="s">
        <v>520</v>
      </c>
      <c r="D29" s="199" t="s">
        <v>531</v>
      </c>
      <c r="E29" s="199" t="s">
        <v>532</v>
      </c>
      <c r="J29" s="69"/>
      <c r="K29" s="69"/>
      <c r="L29" s="69"/>
    </row>
    <row r="30" spans="1:14" s="61" customFormat="1" ht="75" customHeight="1">
      <c r="B30" s="199" t="s">
        <v>533</v>
      </c>
      <c r="C30" s="199" t="s">
        <v>527</v>
      </c>
      <c r="D30" s="199" t="s">
        <v>534</v>
      </c>
      <c r="E30" s="199" t="s">
        <v>535</v>
      </c>
      <c r="J30" s="69"/>
      <c r="K30" s="69"/>
      <c r="L30" s="69"/>
    </row>
    <row r="31" spans="1:14" s="61" customFormat="1" ht="75" customHeight="1">
      <c r="B31" s="199" t="s">
        <v>536</v>
      </c>
      <c r="C31" s="199" t="s">
        <v>537</v>
      </c>
      <c r="D31" s="199" t="s">
        <v>538</v>
      </c>
      <c r="E31" s="199" t="s">
        <v>539</v>
      </c>
      <c r="J31" s="69"/>
      <c r="K31" s="69"/>
      <c r="L31" s="69"/>
    </row>
    <row r="32" spans="1:14" s="61" customFormat="1" ht="75" customHeight="1">
      <c r="B32" s="199" t="s">
        <v>540</v>
      </c>
      <c r="C32" s="199" t="s">
        <v>537</v>
      </c>
      <c r="D32" s="199" t="s">
        <v>541</v>
      </c>
      <c r="E32" s="199" t="s">
        <v>542</v>
      </c>
      <c r="J32" s="69"/>
      <c r="K32" s="69"/>
      <c r="L32" s="69"/>
    </row>
    <row r="33" spans="1:1020" s="61" customFormat="1" ht="75" customHeight="1">
      <c r="B33" s="199" t="s">
        <v>543</v>
      </c>
      <c r="C33" s="199" t="s">
        <v>544</v>
      </c>
      <c r="D33" s="199" t="s">
        <v>545</v>
      </c>
      <c r="E33" s="199" t="s">
        <v>546</v>
      </c>
      <c r="J33" s="69"/>
      <c r="K33" s="69"/>
      <c r="L33" s="69"/>
    </row>
    <row r="34" spans="1:1020" s="61" customFormat="1" ht="75" customHeight="1">
      <c r="B34" s="199" t="s">
        <v>547</v>
      </c>
      <c r="C34" s="199" t="s">
        <v>548</v>
      </c>
      <c r="D34" s="199" t="s">
        <v>549</v>
      </c>
      <c r="E34" s="199" t="s">
        <v>550</v>
      </c>
      <c r="J34" s="69"/>
      <c r="K34" s="69"/>
      <c r="L34" s="69"/>
    </row>
    <row r="35" spans="1:1020" s="61" customFormat="1" ht="75" customHeight="1">
      <c r="B35" s="199" t="s">
        <v>551</v>
      </c>
      <c r="C35" s="199" t="s">
        <v>544</v>
      </c>
      <c r="D35" s="199" t="s">
        <v>552</v>
      </c>
      <c r="E35" s="199" t="s">
        <v>553</v>
      </c>
      <c r="J35" s="69"/>
      <c r="K35" s="69"/>
      <c r="L35" s="69"/>
    </row>
    <row r="36" spans="1:1020" s="61" customFormat="1" ht="75" customHeight="1">
      <c r="B36" s="199" t="s">
        <v>547</v>
      </c>
      <c r="C36" s="199" t="s">
        <v>548</v>
      </c>
      <c r="D36" s="199" t="s">
        <v>554</v>
      </c>
      <c r="E36" s="199" t="s">
        <v>555</v>
      </c>
      <c r="J36" s="69"/>
      <c r="K36" s="69"/>
      <c r="L36" s="69"/>
    </row>
    <row r="37" spans="1:1020" s="61" customFormat="1" ht="39.6" customHeight="1">
      <c r="B37" s="199" t="s">
        <v>556</v>
      </c>
      <c r="C37" s="199" t="s">
        <v>556</v>
      </c>
      <c r="D37" s="199" t="s">
        <v>410</v>
      </c>
      <c r="E37" s="199" t="s">
        <v>557</v>
      </c>
      <c r="J37" s="69"/>
      <c r="K37" s="69"/>
      <c r="L37" s="69"/>
    </row>
    <row r="38" spans="1:1020" s="61" customFormat="1" ht="28.8">
      <c r="B38" s="199" t="s">
        <v>558</v>
      </c>
      <c r="C38" s="199" t="s">
        <v>558</v>
      </c>
      <c r="D38" s="199" t="s">
        <v>414</v>
      </c>
      <c r="E38" s="199" t="s">
        <v>559</v>
      </c>
      <c r="J38" s="69"/>
      <c r="K38" s="69"/>
      <c r="L38" s="69"/>
    </row>
    <row r="39" spans="1:1020" s="61" customFormat="1" ht="24" customHeight="1">
      <c r="B39" s="199" t="s">
        <v>652</v>
      </c>
      <c r="C39" s="199"/>
      <c r="D39" s="199" t="s">
        <v>654</v>
      </c>
      <c r="E39" s="199" t="s">
        <v>653</v>
      </c>
      <c r="J39" s="69"/>
      <c r="K39" s="69"/>
      <c r="L39" s="69"/>
    </row>
    <row r="40" spans="1:1020" s="61" customFormat="1" ht="22.2" customHeight="1"/>
    <row r="41" spans="1:1020" s="21" customFormat="1" ht="62.25" customHeight="1">
      <c r="B41" s="340" t="s">
        <v>162</v>
      </c>
      <c r="C41" s="340"/>
      <c r="D41" s="340"/>
      <c r="E41" s="61"/>
      <c r="F41" s="61"/>
      <c r="H41" s="29"/>
      <c r="I41" s="29"/>
      <c r="J41" s="29"/>
      <c r="K41" s="29"/>
    </row>
    <row r="42" spans="1:1020" s="21" customFormat="1" ht="57" customHeight="1">
      <c r="A42" s="18" t="s">
        <v>560</v>
      </c>
      <c r="B42" s="18" t="s">
        <v>150</v>
      </c>
      <c r="C42" s="18" t="s">
        <v>151</v>
      </c>
      <c r="D42" s="31" t="s">
        <v>152</v>
      </c>
      <c r="E42" s="61"/>
      <c r="F42" s="61"/>
      <c r="G42" s="29"/>
      <c r="H42" s="29"/>
      <c r="I42" s="29"/>
      <c r="J42" s="29"/>
      <c r="K42" s="29"/>
      <c r="AME42"/>
      <c r="AMF42"/>
    </row>
    <row r="43" spans="1:1020" s="21" customFormat="1" ht="50.1" customHeight="1">
      <c r="A43" s="256" t="s">
        <v>561</v>
      </c>
      <c r="B43" s="204">
        <v>1</v>
      </c>
      <c r="C43" s="204">
        <v>0</v>
      </c>
      <c r="D43" s="198">
        <v>765.74</v>
      </c>
      <c r="E43" s="61"/>
      <c r="F43" s="61"/>
      <c r="G43" s="29"/>
      <c r="H43" s="29"/>
      <c r="I43" s="29"/>
      <c r="J43" s="29"/>
      <c r="K43" s="29"/>
      <c r="AME43"/>
      <c r="AMF43"/>
    </row>
    <row r="44" spans="1:1020" s="21" customFormat="1" ht="50.1" customHeight="1">
      <c r="A44" s="256" t="s">
        <v>562</v>
      </c>
      <c r="B44" s="204">
        <v>1</v>
      </c>
      <c r="C44" s="204">
        <v>0</v>
      </c>
      <c r="D44" s="198">
        <v>850.82</v>
      </c>
      <c r="E44" s="61"/>
      <c r="F44" s="61"/>
      <c r="G44" s="29"/>
      <c r="H44" s="29"/>
      <c r="I44" s="29"/>
      <c r="J44" s="29"/>
      <c r="K44" s="29"/>
      <c r="AME44"/>
      <c r="AMF44"/>
    </row>
    <row r="45" spans="1:1020" s="61" customFormat="1" ht="128.25" customHeight="1">
      <c r="A45" s="259" t="s">
        <v>563</v>
      </c>
      <c r="B45" s="204">
        <v>1</v>
      </c>
      <c r="C45" s="204">
        <v>0</v>
      </c>
      <c r="D45" s="198">
        <v>681.51</v>
      </c>
    </row>
    <row r="46" spans="1:1020" s="61" customFormat="1" ht="127.5" customHeight="1">
      <c r="A46" s="259" t="s">
        <v>564</v>
      </c>
      <c r="B46" s="204">
        <v>1</v>
      </c>
      <c r="C46" s="204">
        <v>0</v>
      </c>
      <c r="D46" s="198">
        <v>757.23</v>
      </c>
    </row>
    <row r="47" spans="1:1020" s="61" customFormat="1"/>
    <row r="48" spans="1:1020">
      <c r="A48" s="429"/>
      <c r="B48" s="429"/>
      <c r="C48" s="429"/>
      <c r="D48" s="429"/>
      <c r="E48" s="429"/>
      <c r="F48" s="429"/>
      <c r="G48" s="429"/>
      <c r="H48" s="429"/>
      <c r="I48" s="429"/>
      <c r="J48" s="429"/>
      <c r="K48" s="429"/>
    </row>
    <row r="49" spans="1:11" ht="16.2" customHeight="1">
      <c r="H49" s="64"/>
      <c r="J49" s="65"/>
      <c r="K49" s="65"/>
    </row>
    <row r="50" spans="1:11" s="61" customFormat="1" ht="141" customHeight="1">
      <c r="A50" s="59" t="s">
        <v>0</v>
      </c>
      <c r="B50" s="59" t="s">
        <v>1</v>
      </c>
      <c r="C50" s="59" t="s">
        <v>137</v>
      </c>
      <c r="D50" s="59" t="s">
        <v>138</v>
      </c>
      <c r="E50" s="59" t="s">
        <v>2</v>
      </c>
      <c r="F50" s="59" t="s">
        <v>3</v>
      </c>
      <c r="G50" s="59" t="s">
        <v>4</v>
      </c>
      <c r="H50" s="38" t="s">
        <v>9</v>
      </c>
      <c r="I50" s="59" t="s">
        <v>10</v>
      </c>
    </row>
    <row r="51" spans="1:11" s="61" customFormat="1" ht="288.75" customHeight="1">
      <c r="A51" s="208" t="s">
        <v>216</v>
      </c>
      <c r="B51" s="80" t="s">
        <v>226</v>
      </c>
      <c r="C51" s="214" t="s">
        <v>601</v>
      </c>
      <c r="D51" s="80" t="s">
        <v>218</v>
      </c>
      <c r="E51" s="208" t="s">
        <v>864</v>
      </c>
      <c r="F51" s="81" t="s">
        <v>862</v>
      </c>
      <c r="G51" s="80" t="s">
        <v>116</v>
      </c>
      <c r="H51" s="83">
        <v>810</v>
      </c>
      <c r="I51" s="84">
        <v>2</v>
      </c>
    </row>
    <row r="52" spans="1:11" s="61" customFormat="1" ht="21" customHeight="1">
      <c r="A52" s="62"/>
      <c r="B52" s="62"/>
      <c r="C52" s="62"/>
      <c r="D52" s="62"/>
      <c r="E52" s="62"/>
      <c r="F52" s="62"/>
      <c r="G52" s="62"/>
      <c r="H52" s="62"/>
      <c r="I52" s="62"/>
      <c r="J52" s="62"/>
      <c r="K52" s="63"/>
    </row>
    <row r="53" spans="1:11" s="61" customFormat="1" ht="108.6" customHeight="1">
      <c r="A53" s="59" t="s">
        <v>0</v>
      </c>
      <c r="B53" s="59" t="s">
        <v>1</v>
      </c>
      <c r="C53" s="59" t="s">
        <v>137</v>
      </c>
      <c r="D53" s="59" t="s">
        <v>138</v>
      </c>
      <c r="E53" s="59" t="s">
        <v>2</v>
      </c>
      <c r="F53" s="59" t="s">
        <v>3</v>
      </c>
      <c r="G53" s="59" t="s">
        <v>4</v>
      </c>
      <c r="H53" s="59" t="s">
        <v>9</v>
      </c>
      <c r="I53" s="59" t="s">
        <v>10</v>
      </c>
    </row>
    <row r="54" spans="1:11" s="61" customFormat="1" ht="268.2" customHeight="1">
      <c r="A54" s="207" t="s">
        <v>219</v>
      </c>
      <c r="B54" s="85" t="s">
        <v>227</v>
      </c>
      <c r="C54" s="214" t="s">
        <v>601</v>
      </c>
      <c r="D54" s="80" t="s">
        <v>218</v>
      </c>
      <c r="E54" s="208" t="s">
        <v>867</v>
      </c>
      <c r="F54" s="81" t="s">
        <v>863</v>
      </c>
      <c r="G54" s="80" t="s">
        <v>116</v>
      </c>
      <c r="H54" s="83">
        <v>900</v>
      </c>
      <c r="I54" s="84">
        <v>2</v>
      </c>
    </row>
    <row r="55" spans="1:11" s="61" customFormat="1" ht="21" customHeight="1">
      <c r="A55" s="62"/>
      <c r="B55" s="62"/>
      <c r="C55" s="62"/>
      <c r="D55" s="62"/>
      <c r="E55" s="62"/>
      <c r="F55" s="62"/>
      <c r="G55" s="62"/>
      <c r="H55" s="62"/>
      <c r="I55" s="62"/>
      <c r="J55" s="62"/>
      <c r="K55" s="67"/>
    </row>
    <row r="56" spans="1:11" s="61" customFormat="1" ht="143.4" customHeight="1">
      <c r="A56" s="69"/>
      <c r="B56" s="59" t="s">
        <v>1</v>
      </c>
      <c r="C56" s="59" t="s">
        <v>137</v>
      </c>
      <c r="D56" s="59" t="s">
        <v>138</v>
      </c>
      <c r="E56" s="59" t="s">
        <v>9</v>
      </c>
      <c r="G56" s="69"/>
      <c r="H56" s="70" t="s">
        <v>1</v>
      </c>
      <c r="I56" s="59" t="s">
        <v>138</v>
      </c>
      <c r="J56" s="59" t="s">
        <v>9</v>
      </c>
      <c r="K56" s="69"/>
    </row>
    <row r="57" spans="1:11" s="61" customFormat="1" ht="165.75" customHeight="1">
      <c r="B57" s="85" t="s">
        <v>229</v>
      </c>
      <c r="C57" s="85" t="s">
        <v>217</v>
      </c>
      <c r="D57" s="86" t="s">
        <v>220</v>
      </c>
      <c r="E57" s="83">
        <v>720.9</v>
      </c>
      <c r="F57" s="69"/>
      <c r="G57" s="69"/>
      <c r="H57" s="85" t="s">
        <v>228</v>
      </c>
      <c r="I57" s="86" t="s">
        <v>220</v>
      </c>
      <c r="J57" s="83">
        <v>801</v>
      </c>
      <c r="K57" s="69"/>
    </row>
    <row r="58" spans="1:11" s="61" customFormat="1">
      <c r="K58" s="69"/>
    </row>
    <row r="59" spans="1:11" s="69" customFormat="1" ht="35.25" customHeight="1">
      <c r="B59" s="351" t="s">
        <v>8</v>
      </c>
      <c r="C59" s="352"/>
      <c r="D59" s="352"/>
      <c r="E59" s="352"/>
      <c r="F59" s="352"/>
      <c r="G59" s="72"/>
    </row>
    <row r="60" spans="1:11" s="61" customFormat="1" ht="59.25" customHeight="1">
      <c r="B60" s="59" t="s">
        <v>6</v>
      </c>
      <c r="C60" s="59" t="s">
        <v>5</v>
      </c>
      <c r="D60" s="59" t="s">
        <v>3</v>
      </c>
      <c r="E60" s="59" t="s">
        <v>7</v>
      </c>
      <c r="F60" s="31" t="s">
        <v>143</v>
      </c>
    </row>
    <row r="61" spans="1:11" s="61" customFormat="1" ht="59.25" customHeight="1">
      <c r="B61" s="299" t="s">
        <v>857</v>
      </c>
      <c r="C61" s="299" t="s">
        <v>858</v>
      </c>
      <c r="D61" s="299" t="s">
        <v>859</v>
      </c>
      <c r="E61" s="299" t="s">
        <v>860</v>
      </c>
      <c r="F61" s="299" t="s">
        <v>861</v>
      </c>
    </row>
    <row r="62" spans="1:11" s="61" customFormat="1" ht="49.95" customHeight="1">
      <c r="B62" s="111" t="s">
        <v>117</v>
      </c>
      <c r="C62" s="111" t="s">
        <v>117</v>
      </c>
      <c r="D62" s="111" t="s">
        <v>118</v>
      </c>
      <c r="E62" s="110">
        <v>2163254</v>
      </c>
      <c r="F62" s="353" t="s">
        <v>221</v>
      </c>
    </row>
    <row r="63" spans="1:11" s="61" customFormat="1" ht="49.95" customHeight="1">
      <c r="B63" s="110" t="s">
        <v>21</v>
      </c>
      <c r="C63" s="110" t="s">
        <v>21</v>
      </c>
      <c r="D63" s="110" t="s">
        <v>119</v>
      </c>
      <c r="E63" s="110">
        <v>2164080</v>
      </c>
      <c r="F63" s="353"/>
    </row>
    <row r="64" spans="1:11" s="61" customFormat="1" ht="49.95" customHeight="1">
      <c r="B64" s="110" t="s">
        <v>25</v>
      </c>
      <c r="C64" s="110" t="s">
        <v>26</v>
      </c>
      <c r="D64" s="110" t="s">
        <v>27</v>
      </c>
      <c r="E64" s="110">
        <v>43521</v>
      </c>
      <c r="F64" s="353"/>
    </row>
    <row r="65" spans="2:11" s="61" customFormat="1" ht="49.95" customHeight="1">
      <c r="B65" s="110" t="s">
        <v>28</v>
      </c>
      <c r="C65" s="110" t="s">
        <v>26</v>
      </c>
      <c r="D65" s="110" t="s">
        <v>29</v>
      </c>
      <c r="E65" s="110">
        <v>43521</v>
      </c>
      <c r="F65" s="353"/>
    </row>
    <row r="66" spans="2:11" s="61" customFormat="1" ht="49.95" customHeight="1">
      <c r="B66" s="110" t="s">
        <v>30</v>
      </c>
      <c r="C66" s="110" t="s">
        <v>31</v>
      </c>
      <c r="D66" s="110" t="s">
        <v>32</v>
      </c>
      <c r="E66" s="110">
        <v>2091211</v>
      </c>
      <c r="F66" s="353"/>
    </row>
    <row r="67" spans="2:11" s="61" customFormat="1" ht="49.95" customHeight="1">
      <c r="B67" s="110" t="s">
        <v>33</v>
      </c>
      <c r="C67" s="110" t="s">
        <v>34</v>
      </c>
      <c r="D67" s="110" t="s">
        <v>35</v>
      </c>
      <c r="E67" s="110">
        <v>2086238</v>
      </c>
      <c r="F67" s="353"/>
      <c r="H67" s="69"/>
      <c r="I67" s="69"/>
      <c r="J67" s="69"/>
      <c r="K67" s="69"/>
    </row>
    <row r="68" spans="2:11" s="61" customFormat="1" ht="49.95" customHeight="1">
      <c r="B68" s="110" t="s">
        <v>36</v>
      </c>
      <c r="C68" s="110" t="s">
        <v>34</v>
      </c>
      <c r="D68" s="110" t="s">
        <v>37</v>
      </c>
      <c r="E68" s="110">
        <v>2086239</v>
      </c>
      <c r="F68" s="353"/>
      <c r="H68" s="75"/>
      <c r="I68" s="69"/>
      <c r="J68" s="69"/>
      <c r="K68" s="69"/>
    </row>
    <row r="69" spans="2:11" s="61" customFormat="1" ht="49.95" customHeight="1">
      <c r="B69" s="110" t="s">
        <v>38</v>
      </c>
      <c r="C69" s="110" t="s">
        <v>34</v>
      </c>
      <c r="D69" s="110" t="s">
        <v>39</v>
      </c>
      <c r="E69" s="110">
        <v>2086242</v>
      </c>
      <c r="F69" s="353"/>
      <c r="I69" s="69"/>
      <c r="J69" s="69"/>
      <c r="K69" s="69"/>
    </row>
    <row r="70" spans="2:11" s="61" customFormat="1" ht="49.95" customHeight="1">
      <c r="B70" s="110" t="s">
        <v>40</v>
      </c>
      <c r="C70" s="110" t="s">
        <v>34</v>
      </c>
      <c r="D70" s="110" t="s">
        <v>41</v>
      </c>
      <c r="E70" s="110">
        <v>2086243</v>
      </c>
      <c r="F70" s="353"/>
      <c r="I70" s="69"/>
      <c r="J70" s="69"/>
      <c r="K70" s="69"/>
    </row>
    <row r="71" spans="2:11" s="61" customFormat="1" ht="49.95" customHeight="1">
      <c r="B71" s="110" t="s">
        <v>42</v>
      </c>
      <c r="C71" s="110" t="s">
        <v>43</v>
      </c>
      <c r="D71" s="110" t="s">
        <v>44</v>
      </c>
      <c r="E71" s="110">
        <v>1984118</v>
      </c>
      <c r="F71" s="353"/>
      <c r="I71" s="69"/>
      <c r="J71" s="69"/>
      <c r="K71" s="69"/>
    </row>
    <row r="72" spans="2:11" s="61" customFormat="1" ht="49.95" customHeight="1">
      <c r="B72" s="111" t="s">
        <v>45</v>
      </c>
      <c r="C72" s="110" t="s">
        <v>43</v>
      </c>
      <c r="D72" s="110" t="s">
        <v>46</v>
      </c>
      <c r="E72" s="110">
        <v>1984213</v>
      </c>
      <c r="F72" s="353"/>
      <c r="H72" s="75"/>
      <c r="I72" s="69"/>
      <c r="J72" s="69"/>
      <c r="K72" s="69"/>
    </row>
    <row r="73" spans="2:11" s="61" customFormat="1" ht="49.95" customHeight="1">
      <c r="B73" s="110" t="s">
        <v>47</v>
      </c>
      <c r="C73" s="110" t="s">
        <v>43</v>
      </c>
      <c r="D73" s="110" t="s">
        <v>48</v>
      </c>
      <c r="E73" s="110">
        <v>1984231</v>
      </c>
      <c r="F73" s="353"/>
      <c r="I73" s="69"/>
      <c r="J73" s="69"/>
      <c r="K73" s="69"/>
    </row>
    <row r="74" spans="2:11" s="61" customFormat="1" ht="49.95" customHeight="1">
      <c r="B74" s="110" t="s">
        <v>49</v>
      </c>
      <c r="C74" s="110" t="s">
        <v>43</v>
      </c>
      <c r="D74" s="110" t="s">
        <v>50</v>
      </c>
      <c r="E74" s="110">
        <v>1984222</v>
      </c>
      <c r="F74" s="353"/>
      <c r="I74" s="69"/>
      <c r="J74" s="69"/>
      <c r="K74" s="69"/>
    </row>
    <row r="75" spans="2:11" s="61" customFormat="1" ht="49.95" customHeight="1">
      <c r="B75" s="110" t="s">
        <v>51</v>
      </c>
      <c r="C75" s="110" t="s">
        <v>52</v>
      </c>
      <c r="D75" s="110" t="s">
        <v>53</v>
      </c>
      <c r="E75" s="110">
        <v>1902980</v>
      </c>
      <c r="F75" s="353"/>
      <c r="I75" s="69"/>
      <c r="J75" s="69"/>
      <c r="K75" s="69"/>
    </row>
    <row r="76" spans="2:11" s="61" customFormat="1" ht="49.95" customHeight="1">
      <c r="B76" s="110" t="s">
        <v>54</v>
      </c>
      <c r="C76" s="110" t="s">
        <v>52</v>
      </c>
      <c r="D76" s="110" t="s">
        <v>55</v>
      </c>
      <c r="E76" s="110">
        <v>1903038</v>
      </c>
      <c r="F76" s="353"/>
      <c r="I76" s="69"/>
      <c r="J76" s="69"/>
      <c r="K76" s="69"/>
    </row>
    <row r="77" spans="2:11" s="61" customFormat="1" ht="49.95" customHeight="1">
      <c r="B77" s="111" t="s">
        <v>56</v>
      </c>
      <c r="C77" s="111" t="s">
        <v>57</v>
      </c>
      <c r="D77" s="110" t="s">
        <v>58</v>
      </c>
      <c r="E77" s="110">
        <v>1903152</v>
      </c>
      <c r="F77" s="353"/>
      <c r="H77" s="75"/>
      <c r="I77" s="69"/>
      <c r="J77" s="69"/>
      <c r="K77" s="69"/>
    </row>
    <row r="78" spans="2:11" s="61" customFormat="1" ht="49.95" customHeight="1">
      <c r="B78" s="110" t="s">
        <v>59</v>
      </c>
      <c r="C78" s="111" t="s">
        <v>57</v>
      </c>
      <c r="D78" s="110" t="s">
        <v>60</v>
      </c>
      <c r="E78" s="110">
        <v>1903156</v>
      </c>
      <c r="F78" s="353"/>
      <c r="I78" s="69"/>
      <c r="J78" s="69"/>
      <c r="K78" s="69"/>
    </row>
    <row r="79" spans="2:11" s="61" customFormat="1" ht="49.95" customHeight="1">
      <c r="B79" s="110" t="s">
        <v>61</v>
      </c>
      <c r="C79" s="111" t="s">
        <v>57</v>
      </c>
      <c r="D79" s="110" t="s">
        <v>62</v>
      </c>
      <c r="E79" s="110">
        <v>1903151</v>
      </c>
      <c r="F79" s="353"/>
      <c r="I79" s="69"/>
      <c r="J79" s="69"/>
      <c r="K79" s="69"/>
    </row>
    <row r="80" spans="2:11" s="61" customFormat="1" ht="49.95" customHeight="1">
      <c r="B80" s="110" t="s">
        <v>63</v>
      </c>
      <c r="C80" s="111" t="s">
        <v>57</v>
      </c>
      <c r="D80" s="110" t="s">
        <v>64</v>
      </c>
      <c r="E80" s="110">
        <v>1903155</v>
      </c>
      <c r="F80" s="353"/>
      <c r="I80" s="69"/>
      <c r="J80" s="69"/>
      <c r="K80" s="69"/>
    </row>
    <row r="81" spans="2:11" s="61" customFormat="1" ht="49.95" customHeight="1">
      <c r="B81" s="110" t="s">
        <v>65</v>
      </c>
      <c r="C81" s="111" t="s">
        <v>57</v>
      </c>
      <c r="D81" s="110" t="s">
        <v>66</v>
      </c>
      <c r="E81" s="110">
        <v>1903154</v>
      </c>
      <c r="F81" s="353"/>
      <c r="I81" s="69"/>
      <c r="J81" s="69"/>
      <c r="K81" s="69"/>
    </row>
    <row r="82" spans="2:11" s="61" customFormat="1" ht="49.95" customHeight="1">
      <c r="B82" s="110" t="s">
        <v>67</v>
      </c>
      <c r="C82" s="111" t="s">
        <v>57</v>
      </c>
      <c r="D82" s="110" t="s">
        <v>68</v>
      </c>
      <c r="E82" s="110">
        <v>1903088</v>
      </c>
      <c r="F82" s="353"/>
      <c r="I82" s="69"/>
      <c r="J82" s="69"/>
      <c r="K82" s="69"/>
    </row>
    <row r="83" spans="2:11" s="61" customFormat="1" ht="49.95" customHeight="1">
      <c r="B83" s="110" t="s">
        <v>69</v>
      </c>
      <c r="C83" s="111" t="s">
        <v>57</v>
      </c>
      <c r="D83" s="110" t="s">
        <v>70</v>
      </c>
      <c r="E83" s="110">
        <v>1903153</v>
      </c>
      <c r="F83" s="353"/>
      <c r="I83" s="69"/>
      <c r="J83" s="69"/>
      <c r="K83" s="69"/>
    </row>
    <row r="84" spans="2:11" s="61" customFormat="1" ht="49.95" customHeight="1">
      <c r="B84" s="110" t="s">
        <v>71</v>
      </c>
      <c r="C84" s="110" t="s">
        <v>72</v>
      </c>
      <c r="D84" s="110" t="s">
        <v>73</v>
      </c>
      <c r="E84" s="110">
        <v>2254007</v>
      </c>
      <c r="F84" s="353"/>
      <c r="I84" s="69"/>
      <c r="J84" s="69"/>
      <c r="K84" s="69"/>
    </row>
    <row r="85" spans="2:11" s="61" customFormat="1" ht="49.95" customHeight="1">
      <c r="B85" s="111" t="s">
        <v>74</v>
      </c>
      <c r="C85" s="111" t="s">
        <v>75</v>
      </c>
      <c r="D85" s="111" t="s">
        <v>76</v>
      </c>
      <c r="E85" s="110">
        <v>1903188</v>
      </c>
      <c r="F85" s="353"/>
      <c r="H85" s="75"/>
      <c r="I85" s="69"/>
      <c r="J85" s="69"/>
      <c r="K85" s="69"/>
    </row>
    <row r="86" spans="2:11" s="61" customFormat="1" ht="49.95" customHeight="1">
      <c r="B86" s="110" t="s">
        <v>77</v>
      </c>
      <c r="C86" s="111" t="s">
        <v>75</v>
      </c>
      <c r="D86" s="110" t="s">
        <v>78</v>
      </c>
      <c r="E86" s="110">
        <v>1903204</v>
      </c>
      <c r="F86" s="353"/>
      <c r="I86" s="69"/>
      <c r="J86" s="69"/>
      <c r="K86" s="69"/>
    </row>
    <row r="87" spans="2:11" s="61" customFormat="1" ht="49.95" customHeight="1">
      <c r="B87" s="110" t="s">
        <v>79</v>
      </c>
      <c r="C87" s="111" t="s">
        <v>75</v>
      </c>
      <c r="D87" s="110" t="s">
        <v>80</v>
      </c>
      <c r="E87" s="110">
        <v>1903206</v>
      </c>
      <c r="F87" s="353"/>
      <c r="I87" s="69"/>
      <c r="J87" s="69"/>
      <c r="K87" s="69"/>
    </row>
    <row r="88" spans="2:11" s="61" customFormat="1" ht="49.95" customHeight="1">
      <c r="B88" s="110" t="s">
        <v>81</v>
      </c>
      <c r="C88" s="111" t="s">
        <v>75</v>
      </c>
      <c r="D88" s="110" t="s">
        <v>82</v>
      </c>
      <c r="E88" s="110">
        <v>1903205</v>
      </c>
      <c r="F88" s="353"/>
      <c r="I88" s="69"/>
      <c r="J88" s="69"/>
      <c r="K88" s="69"/>
    </row>
    <row r="89" spans="2:11" s="61" customFormat="1" ht="49.95" customHeight="1">
      <c r="B89" s="111" t="s">
        <v>83</v>
      </c>
      <c r="C89" s="111" t="s">
        <v>75</v>
      </c>
      <c r="D89" s="111" t="s">
        <v>84</v>
      </c>
      <c r="E89" s="110">
        <v>1903203</v>
      </c>
      <c r="F89" s="353"/>
      <c r="H89" s="75"/>
      <c r="I89" s="69"/>
      <c r="J89" s="69"/>
      <c r="K89" s="69"/>
    </row>
    <row r="90" spans="2:11" s="61" customFormat="1" ht="49.95" customHeight="1">
      <c r="B90" s="110" t="s">
        <v>85</v>
      </c>
      <c r="C90" s="111" t="s">
        <v>75</v>
      </c>
      <c r="D90" s="110" t="s">
        <v>86</v>
      </c>
      <c r="E90" s="110">
        <v>1903207</v>
      </c>
      <c r="F90" s="353"/>
      <c r="I90" s="69"/>
      <c r="J90" s="69"/>
      <c r="K90" s="69"/>
    </row>
    <row r="91" spans="2:11" s="61" customFormat="1" ht="49.95" customHeight="1">
      <c r="B91" s="110" t="s">
        <v>87</v>
      </c>
      <c r="C91" s="111" t="s">
        <v>75</v>
      </c>
      <c r="D91" s="110" t="s">
        <v>88</v>
      </c>
      <c r="E91" s="110">
        <v>1903202</v>
      </c>
      <c r="F91" s="353"/>
      <c r="I91" s="69"/>
      <c r="J91" s="69"/>
      <c r="K91" s="69"/>
    </row>
    <row r="92" spans="2:11" s="61" customFormat="1" ht="49.95" customHeight="1">
      <c r="B92" s="110" t="s">
        <v>89</v>
      </c>
      <c r="C92" s="112" t="s">
        <v>90</v>
      </c>
      <c r="D92" s="110" t="s">
        <v>91</v>
      </c>
      <c r="E92" s="110">
        <v>2269158</v>
      </c>
      <c r="F92" s="353"/>
      <c r="I92" s="69"/>
      <c r="J92" s="69"/>
      <c r="K92" s="69"/>
    </row>
    <row r="93" spans="2:11" s="61" customFormat="1" ht="49.95" customHeight="1">
      <c r="B93" s="110" t="s">
        <v>92</v>
      </c>
      <c r="C93" s="110" t="s">
        <v>93</v>
      </c>
      <c r="D93" s="110" t="s">
        <v>94</v>
      </c>
      <c r="E93" s="110">
        <v>1903232</v>
      </c>
      <c r="F93" s="353"/>
      <c r="I93" s="69"/>
      <c r="J93" s="69"/>
      <c r="K93" s="69"/>
    </row>
    <row r="94" spans="2:11" s="61" customFormat="1" ht="49.95" customHeight="1">
      <c r="B94" s="111" t="s">
        <v>95</v>
      </c>
      <c r="C94" s="110" t="s">
        <v>93</v>
      </c>
      <c r="D94" s="110" t="s">
        <v>96</v>
      </c>
      <c r="E94" s="110">
        <v>1903241</v>
      </c>
      <c r="F94" s="353"/>
      <c r="H94" s="75"/>
      <c r="I94" s="69"/>
      <c r="J94" s="69"/>
      <c r="K94" s="69"/>
    </row>
    <row r="95" spans="2:11" s="61" customFormat="1" ht="49.95" customHeight="1">
      <c r="B95" s="110" t="s">
        <v>97</v>
      </c>
      <c r="C95" s="110" t="s">
        <v>93</v>
      </c>
      <c r="D95" s="110" t="s">
        <v>98</v>
      </c>
      <c r="E95" s="110">
        <v>1903242</v>
      </c>
      <c r="F95" s="353"/>
      <c r="I95" s="69"/>
      <c r="J95" s="69"/>
      <c r="K95" s="69"/>
    </row>
    <row r="96" spans="2:11" s="61" customFormat="1" ht="49.95" customHeight="1">
      <c r="B96" s="110" t="s">
        <v>99</v>
      </c>
      <c r="C96" s="110" t="s">
        <v>93</v>
      </c>
      <c r="D96" s="110" t="s">
        <v>100</v>
      </c>
      <c r="E96" s="110">
        <v>1903243</v>
      </c>
      <c r="F96" s="353"/>
      <c r="I96" s="69"/>
      <c r="J96" s="69"/>
      <c r="K96" s="69"/>
    </row>
    <row r="97" spans="1:11" s="61" customFormat="1" ht="49.95" customHeight="1">
      <c r="B97" s="110" t="s">
        <v>101</v>
      </c>
      <c r="C97" s="110" t="s">
        <v>93</v>
      </c>
      <c r="D97" s="110" t="s">
        <v>102</v>
      </c>
      <c r="E97" s="110">
        <v>1903244</v>
      </c>
      <c r="F97" s="353"/>
      <c r="I97" s="69"/>
      <c r="J97" s="69"/>
      <c r="K97" s="69"/>
    </row>
    <row r="98" spans="1:11" s="61" customFormat="1" ht="49.95" customHeight="1">
      <c r="B98" s="110" t="s">
        <v>103</v>
      </c>
      <c r="C98" s="110" t="s">
        <v>93</v>
      </c>
      <c r="D98" s="110" t="s">
        <v>104</v>
      </c>
      <c r="E98" s="110">
        <v>1903245</v>
      </c>
      <c r="F98" s="353"/>
      <c r="I98" s="69"/>
      <c r="J98" s="69"/>
      <c r="K98" s="69"/>
    </row>
    <row r="99" spans="1:11" s="61" customFormat="1" ht="49.95" customHeight="1">
      <c r="B99" s="110" t="s">
        <v>105</v>
      </c>
      <c r="C99" s="110" t="s">
        <v>93</v>
      </c>
      <c r="D99" s="110" t="s">
        <v>106</v>
      </c>
      <c r="E99" s="110">
        <v>1903246</v>
      </c>
      <c r="F99" s="353"/>
      <c r="I99" s="69"/>
      <c r="J99" s="69"/>
      <c r="K99" s="69"/>
    </row>
    <row r="100" spans="1:11" s="61" customFormat="1" ht="49.95" customHeight="1">
      <c r="B100" s="110" t="s">
        <v>107</v>
      </c>
      <c r="C100" s="110" t="s">
        <v>107</v>
      </c>
      <c r="D100" s="110" t="s">
        <v>108</v>
      </c>
      <c r="E100" s="113" t="s">
        <v>22</v>
      </c>
      <c r="F100" s="353"/>
      <c r="I100" s="69"/>
      <c r="J100" s="69"/>
      <c r="K100" s="69"/>
    </row>
    <row r="101" spans="1:11" s="61" customFormat="1">
      <c r="B101" s="76"/>
      <c r="C101" s="76"/>
      <c r="D101" s="76"/>
      <c r="E101" s="76"/>
      <c r="I101" s="69"/>
      <c r="J101" s="69"/>
      <c r="K101" s="69"/>
    </row>
    <row r="102" spans="1:11" s="61" customFormat="1">
      <c r="B102" s="76"/>
      <c r="C102" s="76"/>
      <c r="D102" s="76"/>
      <c r="E102" s="76"/>
      <c r="I102" s="69"/>
      <c r="J102" s="69"/>
      <c r="K102" s="69"/>
    </row>
    <row r="103" spans="1:11" s="61" customFormat="1" ht="60.75" customHeight="1">
      <c r="A103" s="21"/>
      <c r="B103" s="374" t="s">
        <v>162</v>
      </c>
      <c r="C103" s="375"/>
      <c r="D103" s="375"/>
      <c r="E103" s="388" t="s">
        <v>149</v>
      </c>
      <c r="F103" s="388"/>
      <c r="I103" s="69"/>
      <c r="J103" s="69"/>
      <c r="K103" s="69"/>
    </row>
    <row r="104" spans="1:11" s="61" customFormat="1" ht="43.2">
      <c r="A104" s="21"/>
      <c r="B104" s="18" t="s">
        <v>150</v>
      </c>
      <c r="C104" s="18" t="s">
        <v>151</v>
      </c>
      <c r="D104" s="31" t="s">
        <v>152</v>
      </c>
      <c r="E104" s="388"/>
      <c r="F104" s="388"/>
      <c r="I104" s="69"/>
      <c r="J104" s="69"/>
      <c r="K104" s="69"/>
    </row>
    <row r="105" spans="1:11" s="61" customFormat="1" ht="37.5" customHeight="1">
      <c r="A105" s="49" t="s">
        <v>222</v>
      </c>
      <c r="B105" s="83">
        <v>790</v>
      </c>
      <c r="C105" s="83">
        <v>20</v>
      </c>
      <c r="D105" s="83">
        <f>SUM(B105:C105)</f>
        <v>810</v>
      </c>
      <c r="E105" s="388"/>
      <c r="F105" s="388"/>
      <c r="I105" s="69"/>
      <c r="J105" s="69"/>
      <c r="K105" s="69"/>
    </row>
    <row r="106" spans="1:11" s="61" customFormat="1">
      <c r="A106" s="21"/>
      <c r="B106" s="21"/>
      <c r="C106" s="29"/>
      <c r="D106" s="29"/>
      <c r="E106" s="29"/>
      <c r="F106" s="21"/>
      <c r="I106" s="69"/>
      <c r="J106" s="69"/>
      <c r="K106" s="69"/>
    </row>
    <row r="107" spans="1:11" s="61" customFormat="1" ht="57" customHeight="1">
      <c r="A107" s="21"/>
      <c r="B107" s="374" t="s">
        <v>162</v>
      </c>
      <c r="C107" s="375"/>
      <c r="D107" s="375"/>
      <c r="E107" s="29"/>
      <c r="F107" s="21"/>
      <c r="I107" s="69"/>
      <c r="J107" s="69"/>
      <c r="K107" s="69"/>
    </row>
    <row r="108" spans="1:11" s="61" customFormat="1" ht="43.2">
      <c r="A108" s="21"/>
      <c r="B108" s="18" t="s">
        <v>150</v>
      </c>
      <c r="C108" s="18" t="s">
        <v>151</v>
      </c>
      <c r="D108" s="31" t="s">
        <v>152</v>
      </c>
      <c r="E108" s="29"/>
      <c r="F108" s="21"/>
      <c r="I108" s="69"/>
      <c r="J108" s="69"/>
      <c r="K108" s="69"/>
    </row>
    <row r="109" spans="1:11" s="61" customFormat="1" ht="39.6" customHeight="1">
      <c r="A109" s="49" t="s">
        <v>223</v>
      </c>
      <c r="B109" s="83">
        <v>880</v>
      </c>
      <c r="C109" s="83">
        <v>20</v>
      </c>
      <c r="D109" s="83">
        <f>SUM(B109:C109)</f>
        <v>900</v>
      </c>
      <c r="E109" s="29"/>
      <c r="F109" s="21"/>
      <c r="I109" s="69"/>
      <c r="J109" s="69"/>
      <c r="K109" s="69"/>
    </row>
    <row r="110" spans="1:11" s="61" customFormat="1">
      <c r="A110" s="21"/>
      <c r="B110" s="29"/>
      <c r="C110" s="29"/>
      <c r="D110" s="29"/>
      <c r="E110" s="29"/>
      <c r="F110" s="21"/>
      <c r="I110" s="69"/>
      <c r="J110" s="69"/>
      <c r="K110" s="69"/>
    </row>
    <row r="111" spans="1:11" s="61" customFormat="1" ht="51.75" customHeight="1">
      <c r="A111" s="21"/>
      <c r="B111" s="374" t="s">
        <v>162</v>
      </c>
      <c r="C111" s="375"/>
      <c r="D111" s="375"/>
      <c r="E111" s="21"/>
      <c r="F111" s="21"/>
      <c r="I111" s="69"/>
      <c r="J111" s="69"/>
      <c r="K111" s="69"/>
    </row>
    <row r="112" spans="1:11" s="61" customFormat="1" ht="43.2">
      <c r="A112" s="21"/>
      <c r="B112" s="18" t="s">
        <v>150</v>
      </c>
      <c r="C112" s="18" t="s">
        <v>151</v>
      </c>
      <c r="D112" s="31" t="s">
        <v>152</v>
      </c>
      <c r="E112" s="21"/>
      <c r="F112" s="21"/>
      <c r="I112" s="69"/>
      <c r="J112" s="69"/>
      <c r="K112" s="69"/>
    </row>
    <row r="113" spans="1:12" s="61" customFormat="1" ht="42.6" customHeight="1">
      <c r="A113" s="49" t="s">
        <v>224</v>
      </c>
      <c r="B113" s="83">
        <v>700.9</v>
      </c>
      <c r="C113" s="83">
        <v>20</v>
      </c>
      <c r="D113" s="83">
        <f>SUM(B113:C113)</f>
        <v>720.9</v>
      </c>
      <c r="E113" s="21"/>
      <c r="F113" s="21"/>
      <c r="I113" s="69"/>
      <c r="J113" s="69"/>
      <c r="K113" s="69"/>
    </row>
    <row r="114" spans="1:12" s="61" customFormat="1">
      <c r="A114" s="78"/>
      <c r="B114" s="78"/>
      <c r="C114" s="78"/>
      <c r="D114" s="78"/>
      <c r="E114" s="78"/>
      <c r="F114" s="78"/>
      <c r="I114" s="69"/>
      <c r="J114" s="69"/>
      <c r="K114" s="69"/>
    </row>
    <row r="115" spans="1:12" s="61" customFormat="1" ht="56.25" customHeight="1">
      <c r="A115" s="78"/>
      <c r="B115" s="374" t="s">
        <v>162</v>
      </c>
      <c r="C115" s="375"/>
      <c r="D115" s="375"/>
      <c r="E115" s="78"/>
      <c r="F115" s="78"/>
      <c r="I115" s="69"/>
      <c r="J115" s="69"/>
      <c r="K115" s="69"/>
    </row>
    <row r="116" spans="1:12" s="61" customFormat="1" ht="43.2">
      <c r="A116" s="78"/>
      <c r="B116" s="18" t="s">
        <v>150</v>
      </c>
      <c r="C116" s="18" t="s">
        <v>151</v>
      </c>
      <c r="D116" s="31" t="s">
        <v>152</v>
      </c>
      <c r="E116" s="78"/>
      <c r="F116" s="78"/>
      <c r="H116" s="69"/>
      <c r="I116" s="69"/>
      <c r="J116" s="69"/>
      <c r="K116" s="69"/>
    </row>
    <row r="117" spans="1:12" s="61" customFormat="1" ht="39.6" customHeight="1">
      <c r="A117" s="79" t="s">
        <v>225</v>
      </c>
      <c r="B117" s="83">
        <v>781</v>
      </c>
      <c r="C117" s="83">
        <v>20</v>
      </c>
      <c r="D117" s="83">
        <f>SUM(B117:C117)</f>
        <v>801</v>
      </c>
      <c r="E117" s="78"/>
      <c r="F117" s="78"/>
    </row>
    <row r="120" spans="1:12">
      <c r="A120" s="360"/>
      <c r="B120" s="360"/>
      <c r="C120" s="360"/>
      <c r="D120" s="360"/>
      <c r="E120" s="360"/>
      <c r="F120" s="360"/>
      <c r="G120" s="360"/>
      <c r="H120" s="360"/>
      <c r="I120" s="360"/>
      <c r="J120" s="360"/>
      <c r="K120" s="360"/>
      <c r="L120" s="21"/>
    </row>
    <row r="121" spans="1:12" s="37" customFormat="1" ht="20.399999999999999" customHeight="1">
      <c r="A121" s="35"/>
      <c r="B121" s="35"/>
      <c r="C121" s="35"/>
      <c r="D121" s="35"/>
      <c r="E121" s="35"/>
      <c r="F121" s="35"/>
      <c r="G121" s="35"/>
      <c r="H121" s="36"/>
      <c r="I121" s="20"/>
      <c r="J121" s="26"/>
      <c r="K121" s="26"/>
      <c r="L121" s="21"/>
    </row>
    <row r="122" spans="1:12" s="21" customFormat="1" ht="118.5" customHeight="1">
      <c r="A122" s="18" t="s">
        <v>0</v>
      </c>
      <c r="B122" s="18" t="s">
        <v>1</v>
      </c>
      <c r="C122" s="18" t="s">
        <v>137</v>
      </c>
      <c r="D122" s="18" t="s">
        <v>138</v>
      </c>
      <c r="E122" s="18" t="s">
        <v>2</v>
      </c>
      <c r="F122" s="18" t="s">
        <v>3</v>
      </c>
      <c r="G122" s="18" t="s">
        <v>4</v>
      </c>
      <c r="H122" s="19" t="s">
        <v>9</v>
      </c>
      <c r="I122" s="18" t="s">
        <v>10</v>
      </c>
    </row>
    <row r="123" spans="1:12" s="21" customFormat="1" ht="99.6" customHeight="1">
      <c r="A123" s="392" t="s">
        <v>216</v>
      </c>
      <c r="B123" s="406" t="s">
        <v>226</v>
      </c>
      <c r="C123" s="403" t="s">
        <v>602</v>
      </c>
      <c r="D123" s="80" t="s">
        <v>403</v>
      </c>
      <c r="E123" s="208" t="s">
        <v>404</v>
      </c>
      <c r="F123" s="80" t="s">
        <v>405</v>
      </c>
      <c r="G123" s="80">
        <v>1738050</v>
      </c>
      <c r="H123" s="401">
        <v>900</v>
      </c>
      <c r="I123" s="344">
        <v>3</v>
      </c>
    </row>
    <row r="124" spans="1:12" s="21" customFormat="1" ht="48" customHeight="1">
      <c r="A124" s="393"/>
      <c r="B124" s="407"/>
      <c r="C124" s="404"/>
      <c r="D124" s="80" t="s">
        <v>406</v>
      </c>
      <c r="E124" s="208" t="s">
        <v>407</v>
      </c>
      <c r="F124" s="80">
        <v>700009431</v>
      </c>
      <c r="G124" s="80">
        <v>1667937</v>
      </c>
      <c r="H124" s="402"/>
      <c r="I124" s="344"/>
    </row>
    <row r="125" spans="1:12" s="21" customFormat="1" ht="136.19999999999999" customHeight="1">
      <c r="A125" s="362" t="s">
        <v>219</v>
      </c>
      <c r="B125" s="365" t="s">
        <v>227</v>
      </c>
      <c r="C125" s="404"/>
      <c r="D125" s="80" t="s">
        <v>403</v>
      </c>
      <c r="E125" s="208" t="s">
        <v>404</v>
      </c>
      <c r="F125" s="80" t="s">
        <v>405</v>
      </c>
      <c r="G125" s="80">
        <v>1738050</v>
      </c>
      <c r="H125" s="401">
        <v>1000</v>
      </c>
      <c r="I125" s="344"/>
    </row>
    <row r="126" spans="1:12" s="21" customFormat="1" ht="48" customHeight="1">
      <c r="A126" s="364"/>
      <c r="B126" s="367"/>
      <c r="C126" s="405"/>
      <c r="D126" s="80" t="s">
        <v>406</v>
      </c>
      <c r="E126" s="208" t="s">
        <v>407</v>
      </c>
      <c r="F126" s="80">
        <v>700009431</v>
      </c>
      <c r="G126" s="80">
        <v>1667937</v>
      </c>
      <c r="H126" s="402"/>
      <c r="I126" s="344"/>
    </row>
    <row r="127" spans="1:12" s="21" customFormat="1" ht="18.75" customHeight="1">
      <c r="A127" s="163"/>
      <c r="B127" s="163"/>
      <c r="C127" s="163"/>
      <c r="D127" s="164"/>
      <c r="E127" s="164"/>
      <c r="F127" s="164"/>
      <c r="G127" s="164"/>
      <c r="H127" s="65"/>
      <c r="I127" s="23"/>
      <c r="J127" s="23"/>
      <c r="K127" s="23"/>
    </row>
    <row r="128" spans="1:12" s="29" customFormat="1" ht="35.25" customHeight="1">
      <c r="B128" s="340" t="s">
        <v>142</v>
      </c>
      <c r="C128" s="340"/>
      <c r="D128" s="340"/>
      <c r="E128" s="340"/>
      <c r="F128" s="340"/>
      <c r="G128" s="30"/>
      <c r="H128" s="351" t="s">
        <v>829</v>
      </c>
      <c r="I128" s="352"/>
      <c r="J128" s="352"/>
      <c r="K128" s="352"/>
      <c r="L128" s="21"/>
    </row>
    <row r="129" spans="2:11" s="21" customFormat="1" ht="54.6" customHeight="1">
      <c r="B129" s="18" t="s">
        <v>6</v>
      </c>
      <c r="C129" s="18" t="s">
        <v>5</v>
      </c>
      <c r="D129" s="18" t="s">
        <v>3</v>
      </c>
      <c r="E129" s="18" t="s">
        <v>7</v>
      </c>
      <c r="F129" s="31" t="s">
        <v>143</v>
      </c>
      <c r="H129" s="59" t="s">
        <v>6</v>
      </c>
      <c r="I129" s="59" t="s">
        <v>5</v>
      </c>
      <c r="J129" s="59" t="s">
        <v>3</v>
      </c>
      <c r="K129" s="59" t="s">
        <v>7</v>
      </c>
    </row>
    <row r="130" spans="2:11" s="21" customFormat="1" ht="28.8">
      <c r="B130" s="80" t="s">
        <v>408</v>
      </c>
      <c r="C130" s="81" t="s">
        <v>409</v>
      </c>
      <c r="D130" s="88" t="s">
        <v>410</v>
      </c>
      <c r="E130" s="88">
        <v>1738032</v>
      </c>
      <c r="F130" s="430" t="s">
        <v>411</v>
      </c>
      <c r="H130" s="288" t="s">
        <v>824</v>
      </c>
      <c r="I130" s="55" t="s">
        <v>823</v>
      </c>
      <c r="J130" s="257" t="s">
        <v>835</v>
      </c>
      <c r="K130" s="257" t="s">
        <v>830</v>
      </c>
    </row>
    <row r="131" spans="2:11" s="21" customFormat="1" ht="28.8">
      <c r="B131" s="80" t="s">
        <v>412</v>
      </c>
      <c r="C131" s="81" t="s">
        <v>413</v>
      </c>
      <c r="D131" s="88" t="s">
        <v>414</v>
      </c>
      <c r="E131" s="88">
        <v>1737965</v>
      </c>
      <c r="F131" s="431"/>
      <c r="H131" s="185" t="s">
        <v>825</v>
      </c>
      <c r="I131" s="55" t="s">
        <v>823</v>
      </c>
      <c r="J131" s="257" t="s">
        <v>836</v>
      </c>
      <c r="K131" s="257" t="s">
        <v>831</v>
      </c>
    </row>
    <row r="132" spans="2:11" s="21" customFormat="1" ht="61.2">
      <c r="B132" s="257" t="s">
        <v>415</v>
      </c>
      <c r="C132" s="162" t="s">
        <v>452</v>
      </c>
      <c r="D132" s="165" t="s">
        <v>416</v>
      </c>
      <c r="E132" s="165">
        <v>1425033</v>
      </c>
      <c r="F132" s="431"/>
      <c r="H132" s="185" t="s">
        <v>826</v>
      </c>
      <c r="I132" s="55" t="s">
        <v>823</v>
      </c>
      <c r="J132" s="257" t="s">
        <v>837</v>
      </c>
      <c r="K132" s="257" t="s">
        <v>832</v>
      </c>
    </row>
    <row r="133" spans="2:11" s="21" customFormat="1" ht="61.2">
      <c r="B133" s="257" t="s">
        <v>415</v>
      </c>
      <c r="C133" s="162" t="s">
        <v>453</v>
      </c>
      <c r="D133" s="165" t="s">
        <v>417</v>
      </c>
      <c r="E133" s="165">
        <v>1425035</v>
      </c>
      <c r="F133" s="431"/>
      <c r="H133" s="185" t="s">
        <v>827</v>
      </c>
      <c r="I133" s="55" t="s">
        <v>823</v>
      </c>
      <c r="J133" s="257" t="s">
        <v>838</v>
      </c>
      <c r="K133" s="257" t="s">
        <v>833</v>
      </c>
    </row>
    <row r="134" spans="2:11" s="21" customFormat="1" ht="61.2">
      <c r="B134" s="257" t="s">
        <v>415</v>
      </c>
      <c r="C134" s="162" t="s">
        <v>454</v>
      </c>
      <c r="D134" s="165" t="s">
        <v>418</v>
      </c>
      <c r="E134" s="165">
        <v>1425038</v>
      </c>
      <c r="F134" s="431"/>
      <c r="H134" s="185" t="s">
        <v>828</v>
      </c>
      <c r="I134" s="55" t="s">
        <v>823</v>
      </c>
      <c r="J134" s="257" t="s">
        <v>839</v>
      </c>
      <c r="K134" s="257" t="s">
        <v>834</v>
      </c>
    </row>
    <row r="135" spans="2:11" s="21" customFormat="1" ht="61.2">
      <c r="B135" s="257" t="s">
        <v>415</v>
      </c>
      <c r="C135" s="162" t="s">
        <v>455</v>
      </c>
      <c r="D135" s="165" t="s">
        <v>419</v>
      </c>
      <c r="E135" s="165">
        <v>1425040</v>
      </c>
      <c r="F135" s="431"/>
      <c r="I135" s="29"/>
      <c r="J135" s="29"/>
      <c r="K135" s="29"/>
    </row>
    <row r="136" spans="2:11" s="21" customFormat="1" ht="61.2">
      <c r="B136" s="257" t="s">
        <v>415</v>
      </c>
      <c r="C136" s="162" t="s">
        <v>456</v>
      </c>
      <c r="D136" s="165" t="s">
        <v>420</v>
      </c>
      <c r="E136" s="165">
        <v>1425043</v>
      </c>
      <c r="F136" s="431"/>
      <c r="I136" s="29"/>
      <c r="J136" s="29"/>
      <c r="K136" s="29"/>
    </row>
    <row r="137" spans="2:11" s="21" customFormat="1" ht="61.2">
      <c r="B137" s="257" t="s">
        <v>415</v>
      </c>
      <c r="C137" s="162" t="s">
        <v>457</v>
      </c>
      <c r="D137" s="165" t="s">
        <v>421</v>
      </c>
      <c r="E137" s="165">
        <v>1425046</v>
      </c>
      <c r="F137" s="431"/>
      <c r="I137" s="29"/>
      <c r="J137" s="29"/>
      <c r="K137" s="29"/>
    </row>
    <row r="138" spans="2:11" s="21" customFormat="1" ht="61.2">
      <c r="B138" s="257" t="s">
        <v>415</v>
      </c>
      <c r="C138" s="162" t="s">
        <v>458</v>
      </c>
      <c r="D138" s="165" t="s">
        <v>422</v>
      </c>
      <c r="E138" s="165">
        <v>1425049</v>
      </c>
      <c r="F138" s="431"/>
      <c r="I138" s="29"/>
      <c r="J138" s="29"/>
      <c r="K138" s="29"/>
    </row>
    <row r="139" spans="2:11" s="21" customFormat="1" ht="61.2">
      <c r="B139" s="257" t="s">
        <v>415</v>
      </c>
      <c r="C139" s="162" t="s">
        <v>459</v>
      </c>
      <c r="D139" s="165" t="s">
        <v>423</v>
      </c>
      <c r="E139" s="165">
        <v>1425050</v>
      </c>
      <c r="F139" s="431"/>
      <c r="I139" s="29"/>
      <c r="J139" s="29"/>
      <c r="K139" s="29"/>
    </row>
    <row r="140" spans="2:11" s="21" customFormat="1" ht="57.6">
      <c r="B140" s="257" t="s">
        <v>415</v>
      </c>
      <c r="C140" s="162" t="s">
        <v>424</v>
      </c>
      <c r="D140" s="165" t="s">
        <v>425</v>
      </c>
      <c r="E140" s="165">
        <v>1425010</v>
      </c>
      <c r="F140" s="431"/>
      <c r="I140" s="29"/>
      <c r="J140" s="29"/>
      <c r="K140" s="29"/>
    </row>
    <row r="141" spans="2:11" s="21" customFormat="1" ht="57.6">
      <c r="B141" s="257" t="s">
        <v>415</v>
      </c>
      <c r="C141" s="162" t="s">
        <v>426</v>
      </c>
      <c r="D141" s="165" t="s">
        <v>427</v>
      </c>
      <c r="E141" s="165">
        <v>1425016</v>
      </c>
      <c r="F141" s="431"/>
      <c r="I141" s="29"/>
      <c r="J141" s="29"/>
      <c r="K141" s="29"/>
    </row>
    <row r="142" spans="2:11" s="21" customFormat="1" ht="57.6">
      <c r="B142" s="257" t="s">
        <v>415</v>
      </c>
      <c r="C142" s="162" t="s">
        <v>428</v>
      </c>
      <c r="D142" s="165" t="s">
        <v>429</v>
      </c>
      <c r="E142" s="165">
        <v>1425017</v>
      </c>
      <c r="F142" s="431"/>
      <c r="I142" s="29"/>
      <c r="J142" s="29"/>
      <c r="K142" s="29"/>
    </row>
    <row r="143" spans="2:11" s="21" customFormat="1" ht="57.6">
      <c r="B143" s="257" t="s">
        <v>415</v>
      </c>
      <c r="C143" s="162" t="s">
        <v>430</v>
      </c>
      <c r="D143" s="165" t="s">
        <v>431</v>
      </c>
      <c r="E143" s="165">
        <v>1425019</v>
      </c>
      <c r="F143" s="431"/>
      <c r="I143" s="29"/>
      <c r="J143" s="29"/>
      <c r="K143" s="29"/>
    </row>
    <row r="144" spans="2:11" s="21" customFormat="1" ht="57.6">
      <c r="B144" s="257" t="s">
        <v>415</v>
      </c>
      <c r="C144" s="162" t="s">
        <v>432</v>
      </c>
      <c r="D144" s="165" t="s">
        <v>433</v>
      </c>
      <c r="E144" s="165">
        <v>1425022</v>
      </c>
      <c r="F144" s="431"/>
      <c r="I144" s="29"/>
      <c r="J144" s="29"/>
      <c r="K144" s="29"/>
    </row>
    <row r="145" spans="1:1020" s="21" customFormat="1" ht="57.6">
      <c r="B145" s="257" t="s">
        <v>415</v>
      </c>
      <c r="C145" s="162" t="s">
        <v>434</v>
      </c>
      <c r="D145" s="165" t="s">
        <v>435</v>
      </c>
      <c r="E145" s="165">
        <v>1425025</v>
      </c>
      <c r="F145" s="431"/>
      <c r="I145" s="29"/>
      <c r="J145" s="29"/>
      <c r="K145" s="29"/>
    </row>
    <row r="146" spans="1:1020" s="21" customFormat="1" ht="69.599999999999994" customHeight="1">
      <c r="B146" s="257" t="s">
        <v>415</v>
      </c>
      <c r="C146" s="162" t="s">
        <v>436</v>
      </c>
      <c r="D146" s="165" t="s">
        <v>437</v>
      </c>
      <c r="E146" s="165">
        <v>1425027</v>
      </c>
      <c r="F146" s="431"/>
      <c r="I146" s="29"/>
      <c r="J146" s="29"/>
      <c r="K146" s="29"/>
    </row>
    <row r="147" spans="1:1020" s="21" customFormat="1" ht="71.400000000000006" customHeight="1">
      <c r="B147" s="257" t="s">
        <v>415</v>
      </c>
      <c r="C147" s="162" t="s">
        <v>438</v>
      </c>
      <c r="D147" s="165" t="s">
        <v>439</v>
      </c>
      <c r="E147" s="165">
        <v>1425029</v>
      </c>
      <c r="F147" s="431"/>
      <c r="I147" s="29"/>
      <c r="J147" s="29"/>
      <c r="K147" s="29"/>
    </row>
    <row r="148" spans="1:1020" s="21" customFormat="1" ht="58.95" customHeight="1">
      <c r="B148" s="257" t="s">
        <v>440</v>
      </c>
      <c r="C148" s="162" t="s">
        <v>460</v>
      </c>
      <c r="D148" s="165" t="s">
        <v>441</v>
      </c>
      <c r="E148" s="165">
        <v>1425051</v>
      </c>
      <c r="F148" s="431"/>
      <c r="I148" s="29"/>
      <c r="J148" s="29"/>
      <c r="K148" s="29"/>
    </row>
    <row r="149" spans="1:1020" s="21" customFormat="1" ht="60" customHeight="1">
      <c r="B149" s="257" t="s">
        <v>440</v>
      </c>
      <c r="C149" s="162" t="s">
        <v>461</v>
      </c>
      <c r="D149" s="165" t="s">
        <v>442</v>
      </c>
      <c r="E149" s="165">
        <v>1425053</v>
      </c>
      <c r="F149" s="431"/>
      <c r="I149" s="29"/>
      <c r="J149" s="29"/>
      <c r="K149" s="29"/>
    </row>
    <row r="150" spans="1:1020" s="21" customFormat="1" ht="72">
      <c r="B150" s="257" t="s">
        <v>440</v>
      </c>
      <c r="C150" s="162" t="s">
        <v>443</v>
      </c>
      <c r="D150" s="165" t="s">
        <v>444</v>
      </c>
      <c r="E150" s="165">
        <v>1425055</v>
      </c>
      <c r="F150" s="431"/>
      <c r="I150" s="29"/>
      <c r="J150" s="29"/>
      <c r="K150" s="29"/>
    </row>
    <row r="151" spans="1:1020" s="21" customFormat="1" ht="73.95" customHeight="1">
      <c r="B151" s="257" t="s">
        <v>440</v>
      </c>
      <c r="C151" s="162" t="s">
        <v>445</v>
      </c>
      <c r="D151" s="165" t="s">
        <v>446</v>
      </c>
      <c r="E151" s="165">
        <v>1425054</v>
      </c>
      <c r="F151" s="431"/>
      <c r="I151" s="29"/>
      <c r="J151" s="29"/>
      <c r="K151" s="29"/>
    </row>
    <row r="152" spans="1:1020" s="21" customFormat="1" ht="45">
      <c r="B152" s="257" t="s">
        <v>447</v>
      </c>
      <c r="C152" s="162" t="s">
        <v>462</v>
      </c>
      <c r="D152" s="165">
        <v>700001181</v>
      </c>
      <c r="E152" s="165">
        <v>1425056</v>
      </c>
      <c r="F152" s="431"/>
      <c r="I152" s="29"/>
      <c r="J152" s="29"/>
      <c r="K152" s="29"/>
    </row>
    <row r="153" spans="1:1020" s="21" customFormat="1" ht="30.6">
      <c r="B153" s="257" t="s">
        <v>448</v>
      </c>
      <c r="C153" s="162" t="s">
        <v>463</v>
      </c>
      <c r="D153" s="165">
        <v>700001796</v>
      </c>
      <c r="E153" s="165">
        <v>1567987</v>
      </c>
      <c r="F153" s="431"/>
      <c r="I153" s="29"/>
      <c r="J153" s="29"/>
      <c r="K153" s="29"/>
    </row>
    <row r="154" spans="1:1020" s="21" customFormat="1" ht="30.6">
      <c r="B154" s="257" t="s">
        <v>449</v>
      </c>
      <c r="C154" s="162" t="s">
        <v>464</v>
      </c>
      <c r="D154" s="165">
        <v>700000549</v>
      </c>
      <c r="E154" s="165">
        <v>1425058</v>
      </c>
      <c r="F154" s="432"/>
      <c r="I154" s="29"/>
      <c r="J154" s="29"/>
      <c r="K154" s="29"/>
    </row>
    <row r="155" spans="1:1020" s="21" customFormat="1" ht="15" customHeight="1">
      <c r="B155" s="43"/>
      <c r="H155" s="29"/>
      <c r="I155" s="29"/>
      <c r="J155" s="29"/>
      <c r="K155" s="29"/>
    </row>
    <row r="156" spans="1:1020" s="21" customFormat="1" ht="30.9" customHeight="1">
      <c r="B156" s="166" t="s">
        <v>450</v>
      </c>
      <c r="H156" s="29"/>
      <c r="I156" s="29"/>
      <c r="J156" s="29"/>
      <c r="K156" s="29"/>
    </row>
    <row r="157" spans="1:1020" s="21" customFormat="1" ht="91.65" customHeight="1">
      <c r="A157" s="167"/>
      <c r="B157" s="340" t="s">
        <v>162</v>
      </c>
      <c r="C157" s="340"/>
      <c r="D157" s="340"/>
      <c r="E157" s="341" t="s">
        <v>149</v>
      </c>
      <c r="F157" s="341"/>
      <c r="H157" s="29"/>
      <c r="I157" s="29"/>
      <c r="J157" s="29"/>
      <c r="K157" s="29"/>
    </row>
    <row r="158" spans="1:1020" s="21" customFormat="1" ht="103.2" customHeight="1">
      <c r="A158" s="91" t="s">
        <v>0</v>
      </c>
      <c r="B158" s="19" t="s">
        <v>150</v>
      </c>
      <c r="C158" s="18" t="s">
        <v>151</v>
      </c>
      <c r="D158" s="31" t="s">
        <v>152</v>
      </c>
      <c r="E158" s="341"/>
      <c r="F158" s="341"/>
      <c r="G158" s="29"/>
      <c r="H158" s="29"/>
      <c r="I158" s="29"/>
      <c r="J158" s="29"/>
      <c r="K158" s="29"/>
      <c r="AME158"/>
      <c r="AMF158"/>
    </row>
    <row r="159" spans="1:1020" s="21" customFormat="1">
      <c r="A159" s="91"/>
      <c r="B159" s="166" t="s">
        <v>450</v>
      </c>
      <c r="C159" s="41"/>
      <c r="D159" s="41"/>
      <c r="E159" s="44"/>
      <c r="F159" s="44"/>
      <c r="G159" s="29"/>
      <c r="H159" s="29"/>
      <c r="I159" s="29"/>
      <c r="J159" s="29"/>
      <c r="K159" s="29"/>
      <c r="AME159"/>
      <c r="AMF159"/>
    </row>
    <row r="160" spans="1:1020" s="21" customFormat="1">
      <c r="A160" s="91" t="s">
        <v>216</v>
      </c>
      <c r="B160" s="169">
        <v>423</v>
      </c>
      <c r="C160" s="170">
        <v>132</v>
      </c>
      <c r="D160" s="170">
        <f>B160+C160</f>
        <v>555</v>
      </c>
      <c r="E160" s="44"/>
      <c r="F160" s="44"/>
      <c r="G160" s="29"/>
      <c r="H160" s="29"/>
      <c r="I160" s="29"/>
      <c r="J160" s="29"/>
      <c r="K160" s="29"/>
      <c r="AME160"/>
      <c r="AMF160"/>
    </row>
    <row r="161" spans="1:1020" s="21" customFormat="1">
      <c r="A161" s="91" t="s">
        <v>219</v>
      </c>
      <c r="B161" s="169">
        <v>423</v>
      </c>
      <c r="C161" s="170">
        <v>132</v>
      </c>
      <c r="D161" s="170">
        <f>B161+C161</f>
        <v>555</v>
      </c>
      <c r="E161" s="44"/>
      <c r="F161" s="44"/>
      <c r="G161" s="29"/>
      <c r="H161" s="29"/>
      <c r="I161" s="29"/>
      <c r="J161" s="29"/>
      <c r="K161" s="29"/>
      <c r="AME161"/>
      <c r="AMF161"/>
    </row>
    <row r="162" spans="1:1020" s="21" customFormat="1">
      <c r="A162" s="91"/>
      <c r="B162" s="166" t="s">
        <v>451</v>
      </c>
      <c r="C162" s="41"/>
      <c r="D162" s="41"/>
      <c r="E162" s="44"/>
      <c r="F162" s="44"/>
      <c r="G162" s="29"/>
      <c r="H162" s="29"/>
      <c r="I162" s="29"/>
      <c r="J162" s="29"/>
      <c r="K162" s="29"/>
      <c r="AME162"/>
      <c r="AMF162"/>
    </row>
    <row r="163" spans="1:1020" s="21" customFormat="1">
      <c r="A163" s="91" t="s">
        <v>216</v>
      </c>
      <c r="B163" s="169">
        <v>310.5</v>
      </c>
      <c r="C163" s="170">
        <v>34.5</v>
      </c>
      <c r="D163" s="170">
        <f>B163+C163</f>
        <v>345</v>
      </c>
      <c r="E163" s="44"/>
      <c r="F163" s="44"/>
      <c r="G163" s="29"/>
      <c r="H163" s="29"/>
      <c r="I163" s="29"/>
      <c r="J163" s="29"/>
      <c r="K163" s="29"/>
      <c r="AME163"/>
      <c r="AMF163"/>
    </row>
    <row r="164" spans="1:1020" s="21" customFormat="1">
      <c r="A164" s="91" t="s">
        <v>219</v>
      </c>
      <c r="B164" s="169">
        <v>400.5</v>
      </c>
      <c r="C164" s="170">
        <v>44.5</v>
      </c>
      <c r="D164" s="170">
        <f>B164+C164</f>
        <v>445</v>
      </c>
      <c r="E164" s="44"/>
      <c r="F164" s="44"/>
      <c r="G164" s="29"/>
      <c r="H164" s="29"/>
      <c r="I164" s="29"/>
      <c r="J164" s="29"/>
      <c r="K164" s="29"/>
      <c r="AME164"/>
      <c r="AMF164"/>
    </row>
    <row r="165" spans="1:1020" s="21" customFormat="1">
      <c r="B165" s="29"/>
      <c r="C165" s="29"/>
      <c r="D165" s="29"/>
      <c r="E165" s="29"/>
      <c r="G165" s="29"/>
      <c r="H165" s="29"/>
      <c r="I165" s="29"/>
      <c r="J165" s="29"/>
      <c r="K165" s="29"/>
      <c r="AMF165"/>
    </row>
    <row r="166" spans="1:1020">
      <c r="A166" s="360"/>
      <c r="B166" s="360"/>
      <c r="C166" s="360"/>
      <c r="D166" s="360"/>
      <c r="E166" s="360"/>
      <c r="F166" s="360"/>
      <c r="G166" s="360"/>
      <c r="H166" s="360"/>
      <c r="I166" s="360"/>
      <c r="J166" s="360"/>
      <c r="K166" s="360"/>
      <c r="L166" s="125"/>
    </row>
    <row r="167" spans="1:1020" s="120" customFormat="1" ht="10.95" customHeight="1">
      <c r="B167" s="121"/>
      <c r="C167" s="121"/>
      <c r="D167" s="121"/>
      <c r="E167" s="122"/>
      <c r="F167" s="121"/>
      <c r="G167" s="121"/>
      <c r="H167" s="123"/>
      <c r="I167" s="123"/>
      <c r="J167" s="123"/>
      <c r="K167" s="123"/>
      <c r="L167" s="124"/>
      <c r="M167" s="125"/>
    </row>
    <row r="168" spans="1:1020" s="125" customFormat="1" ht="105" customHeight="1">
      <c r="A168" s="126" t="s">
        <v>0</v>
      </c>
      <c r="B168" s="126" t="s">
        <v>1</v>
      </c>
      <c r="C168" s="126" t="s">
        <v>137</v>
      </c>
      <c r="D168" s="127" t="s">
        <v>276</v>
      </c>
      <c r="E168" s="126" t="s">
        <v>2</v>
      </c>
      <c r="F168" s="126" t="s">
        <v>277</v>
      </c>
      <c r="G168" s="126" t="s">
        <v>7</v>
      </c>
      <c r="H168" s="128" t="s">
        <v>278</v>
      </c>
      <c r="I168" s="126" t="s">
        <v>10</v>
      </c>
      <c r="L168" s="124"/>
    </row>
    <row r="169" spans="1:1020" s="125" customFormat="1" ht="60">
      <c r="A169" s="209" t="s">
        <v>216</v>
      </c>
      <c r="B169" s="130" t="s">
        <v>279</v>
      </c>
      <c r="C169" s="418" t="s">
        <v>603</v>
      </c>
      <c r="D169" s="422" t="s">
        <v>280</v>
      </c>
      <c r="E169" s="210" t="s">
        <v>281</v>
      </c>
      <c r="F169" s="132" t="s">
        <v>282</v>
      </c>
      <c r="G169" s="129" t="s">
        <v>283</v>
      </c>
      <c r="H169" s="83">
        <v>897.67</v>
      </c>
      <c r="I169" s="421">
        <v>4</v>
      </c>
      <c r="L169" s="124"/>
    </row>
    <row r="170" spans="1:1020" s="125" customFormat="1" ht="60">
      <c r="A170" s="209" t="s">
        <v>219</v>
      </c>
      <c r="B170" s="130" t="s">
        <v>284</v>
      </c>
      <c r="C170" s="419"/>
      <c r="D170" s="423"/>
      <c r="E170" s="210" t="s">
        <v>285</v>
      </c>
      <c r="F170" s="132" t="s">
        <v>286</v>
      </c>
      <c r="G170" s="129" t="s">
        <v>283</v>
      </c>
      <c r="H170" s="83">
        <v>969.42</v>
      </c>
      <c r="I170" s="421"/>
      <c r="L170" s="124"/>
    </row>
    <row r="171" spans="1:1020" s="125" customFormat="1" ht="24">
      <c r="A171" s="129"/>
      <c r="B171" s="134" t="s">
        <v>287</v>
      </c>
      <c r="C171" s="419"/>
      <c r="D171" s="423"/>
      <c r="E171" s="211" t="s">
        <v>288</v>
      </c>
      <c r="F171" s="132" t="s">
        <v>289</v>
      </c>
      <c r="G171" s="135" t="s">
        <v>290</v>
      </c>
      <c r="H171" s="83">
        <v>798</v>
      </c>
      <c r="I171" s="421"/>
      <c r="L171" s="124"/>
    </row>
    <row r="172" spans="1:1020" s="125" customFormat="1" ht="24">
      <c r="A172" s="129"/>
      <c r="B172" s="134" t="s">
        <v>291</v>
      </c>
      <c r="C172" s="420"/>
      <c r="D172" s="424"/>
      <c r="E172" s="211" t="s">
        <v>292</v>
      </c>
      <c r="F172" s="132" t="s">
        <v>293</v>
      </c>
      <c r="G172" s="135" t="s">
        <v>290</v>
      </c>
      <c r="H172" s="83">
        <v>862</v>
      </c>
      <c r="I172" s="421"/>
      <c r="L172" s="124"/>
    </row>
    <row r="173" spans="1:1020" s="125" customFormat="1" ht="12">
      <c r="B173" s="136"/>
      <c r="C173" s="136"/>
      <c r="D173" s="136"/>
      <c r="E173" s="137"/>
      <c r="F173" s="136"/>
      <c r="G173" s="136"/>
      <c r="H173" s="136"/>
      <c r="I173" s="136"/>
      <c r="J173" s="136"/>
      <c r="K173" s="136"/>
      <c r="L173" s="136"/>
    </row>
    <row r="174" spans="1:1020" s="125" customFormat="1" ht="12">
      <c r="B174" s="417"/>
      <c r="C174" s="417"/>
      <c r="D174" s="417"/>
      <c r="E174" s="417"/>
      <c r="F174" s="417"/>
      <c r="G174" s="417"/>
      <c r="H174" s="417"/>
      <c r="I174" s="417"/>
      <c r="J174" s="417"/>
      <c r="K174" s="417"/>
      <c r="L174" s="417"/>
    </row>
    <row r="175" spans="1:1020" s="125" customFormat="1" ht="12">
      <c r="B175" s="136"/>
      <c r="C175" s="410" t="s">
        <v>294</v>
      </c>
      <c r="D175" s="410"/>
      <c r="E175" s="410"/>
      <c r="F175" s="410"/>
      <c r="G175" s="136"/>
      <c r="H175" s="136"/>
      <c r="I175" s="136"/>
      <c r="J175" s="136"/>
      <c r="K175" s="136"/>
      <c r="L175" s="136"/>
    </row>
    <row r="176" spans="1:1020" s="125" customFormat="1" ht="12">
      <c r="B176" s="136"/>
      <c r="C176" s="126" t="s">
        <v>1</v>
      </c>
      <c r="D176" s="126" t="s">
        <v>295</v>
      </c>
      <c r="E176" s="127" t="s">
        <v>3</v>
      </c>
      <c r="F176" s="126" t="s">
        <v>7</v>
      </c>
      <c r="G176" s="136"/>
      <c r="H176" s="136"/>
      <c r="I176" s="136"/>
      <c r="J176" s="136"/>
      <c r="K176" s="136"/>
      <c r="L176" s="136"/>
    </row>
    <row r="177" spans="2:13" s="125" customFormat="1" ht="24">
      <c r="B177" s="136"/>
      <c r="C177" s="134" t="s">
        <v>296</v>
      </c>
      <c r="D177" s="134" t="s">
        <v>296</v>
      </c>
      <c r="E177" s="138" t="s">
        <v>297</v>
      </c>
      <c r="F177" s="135">
        <v>2045765</v>
      </c>
      <c r="G177" s="136"/>
      <c r="H177" s="136"/>
      <c r="I177" s="136"/>
      <c r="J177" s="136"/>
      <c r="K177" s="136"/>
      <c r="L177" s="136"/>
    </row>
    <row r="178" spans="2:13" s="125" customFormat="1" ht="12">
      <c r="B178" s="136"/>
      <c r="C178" s="134" t="s">
        <v>298</v>
      </c>
      <c r="D178" s="134" t="s">
        <v>298</v>
      </c>
      <c r="E178" s="138" t="s">
        <v>299</v>
      </c>
      <c r="F178" s="135">
        <v>2062820</v>
      </c>
      <c r="G178" s="136"/>
      <c r="H178" s="136"/>
      <c r="I178" s="136"/>
      <c r="J178" s="136"/>
      <c r="K178" s="136"/>
      <c r="L178" s="136"/>
    </row>
    <row r="179" spans="2:13" s="139" customFormat="1" ht="12">
      <c r="C179" s="410" t="s">
        <v>300</v>
      </c>
      <c r="D179" s="410"/>
      <c r="E179" s="410"/>
      <c r="F179" s="410"/>
      <c r="G179" s="140"/>
      <c r="H179" s="140"/>
      <c r="I179" s="140"/>
      <c r="J179" s="140"/>
      <c r="K179" s="140"/>
      <c r="M179" s="125"/>
    </row>
    <row r="180" spans="2:13" s="139" customFormat="1" ht="12">
      <c r="C180" s="126" t="s">
        <v>1</v>
      </c>
      <c r="D180" s="126" t="s">
        <v>295</v>
      </c>
      <c r="E180" s="127" t="s">
        <v>3</v>
      </c>
      <c r="F180" s="126" t="s">
        <v>7</v>
      </c>
      <c r="G180" s="140"/>
      <c r="H180" s="140"/>
      <c r="I180" s="140"/>
      <c r="J180" s="140"/>
      <c r="K180" s="140"/>
      <c r="M180" s="125"/>
    </row>
    <row r="181" spans="2:13" s="125" customFormat="1" ht="24">
      <c r="C181" s="131" t="s">
        <v>301</v>
      </c>
      <c r="D181" s="131" t="s">
        <v>301</v>
      </c>
      <c r="E181" s="141" t="s">
        <v>302</v>
      </c>
      <c r="F181" s="142">
        <v>1437833</v>
      </c>
      <c r="G181" s="140"/>
      <c r="H181" s="140"/>
      <c r="I181" s="140"/>
      <c r="J181" s="140"/>
      <c r="K181" s="140"/>
      <c r="L181" s="139"/>
    </row>
    <row r="182" spans="2:13" s="125" customFormat="1" ht="24">
      <c r="C182" s="131" t="s">
        <v>303</v>
      </c>
      <c r="D182" s="131" t="s">
        <v>303</v>
      </c>
      <c r="E182" s="141" t="s">
        <v>304</v>
      </c>
      <c r="F182" s="142">
        <v>1437833</v>
      </c>
      <c r="G182" s="140"/>
      <c r="H182" s="140"/>
      <c r="I182" s="140"/>
      <c r="J182" s="140"/>
      <c r="K182" s="140"/>
      <c r="L182" s="139"/>
    </row>
    <row r="183" spans="2:13" s="125" customFormat="1" ht="24">
      <c r="C183" s="131" t="s">
        <v>305</v>
      </c>
      <c r="D183" s="131" t="s">
        <v>305</v>
      </c>
      <c r="E183" s="141" t="s">
        <v>306</v>
      </c>
      <c r="F183" s="142">
        <v>1437833</v>
      </c>
      <c r="G183" s="140"/>
      <c r="H183" s="140"/>
      <c r="I183" s="140"/>
      <c r="J183" s="140"/>
      <c r="K183" s="140"/>
      <c r="L183" s="139"/>
    </row>
    <row r="184" spans="2:13" s="125" customFormat="1" ht="36">
      <c r="C184" s="131" t="s">
        <v>307</v>
      </c>
      <c r="D184" s="131" t="s">
        <v>307</v>
      </c>
      <c r="E184" s="141" t="s">
        <v>308</v>
      </c>
      <c r="F184" s="142">
        <v>1437851</v>
      </c>
      <c r="G184" s="140"/>
      <c r="H184" s="140"/>
      <c r="I184" s="140"/>
      <c r="J184" s="140"/>
      <c r="K184" s="140"/>
      <c r="L184" s="139"/>
    </row>
    <row r="185" spans="2:13" s="125" customFormat="1" ht="36">
      <c r="C185" s="131" t="s">
        <v>309</v>
      </c>
      <c r="D185" s="131" t="s">
        <v>309</v>
      </c>
      <c r="E185" s="141" t="s">
        <v>310</v>
      </c>
      <c r="F185" s="142">
        <v>1437851</v>
      </c>
      <c r="G185" s="140"/>
      <c r="H185" s="140"/>
      <c r="I185" s="140"/>
      <c r="J185" s="140"/>
      <c r="K185" s="140"/>
      <c r="L185" s="139"/>
    </row>
    <row r="186" spans="2:13" s="125" customFormat="1" ht="36">
      <c r="C186" s="131" t="s">
        <v>311</v>
      </c>
      <c r="D186" s="131" t="s">
        <v>311</v>
      </c>
      <c r="E186" s="141" t="s">
        <v>312</v>
      </c>
      <c r="F186" s="142">
        <v>1437851</v>
      </c>
      <c r="G186" s="140"/>
      <c r="H186" s="140"/>
      <c r="I186" s="140"/>
      <c r="J186" s="140"/>
      <c r="K186" s="140"/>
      <c r="L186" s="139"/>
    </row>
    <row r="187" spans="2:13" s="125" customFormat="1" ht="24">
      <c r="C187" s="143" t="s">
        <v>313</v>
      </c>
      <c r="D187" s="143" t="s">
        <v>313</v>
      </c>
      <c r="E187" s="144" t="s">
        <v>314</v>
      </c>
      <c r="F187" s="142">
        <v>1435877</v>
      </c>
      <c r="G187" s="140"/>
      <c r="H187" s="140"/>
      <c r="I187" s="140"/>
      <c r="J187" s="140"/>
      <c r="K187" s="140"/>
      <c r="L187" s="139"/>
    </row>
    <row r="188" spans="2:13" s="125" customFormat="1" ht="24">
      <c r="C188" s="143" t="s">
        <v>315</v>
      </c>
      <c r="D188" s="143" t="s">
        <v>315</v>
      </c>
      <c r="E188" s="141" t="s">
        <v>316</v>
      </c>
      <c r="F188" s="142">
        <v>1566280</v>
      </c>
      <c r="G188" s="140"/>
      <c r="H188" s="140"/>
      <c r="I188" s="140"/>
      <c r="J188" s="140"/>
      <c r="K188" s="140"/>
      <c r="L188" s="139"/>
    </row>
    <row r="189" spans="2:13" s="125" customFormat="1" ht="24">
      <c r="C189" s="143" t="s">
        <v>317</v>
      </c>
      <c r="D189" s="143" t="s">
        <v>317</v>
      </c>
      <c r="E189" s="141" t="s">
        <v>318</v>
      </c>
      <c r="F189" s="142">
        <v>1566282</v>
      </c>
      <c r="G189" s="140"/>
      <c r="H189" s="140"/>
      <c r="I189" s="140"/>
      <c r="J189" s="140"/>
      <c r="K189" s="140"/>
      <c r="L189" s="139"/>
    </row>
    <row r="190" spans="2:13" s="125" customFormat="1" ht="24">
      <c r="C190" s="131" t="s">
        <v>319</v>
      </c>
      <c r="D190" s="131" t="s">
        <v>319</v>
      </c>
      <c r="E190" s="141" t="s">
        <v>320</v>
      </c>
      <c r="F190" s="142">
        <v>2053863</v>
      </c>
      <c r="G190" s="140"/>
      <c r="H190" s="140"/>
      <c r="I190" s="140"/>
      <c r="J190" s="140"/>
      <c r="K190" s="140"/>
      <c r="L190" s="139"/>
    </row>
    <row r="191" spans="2:13" s="125" customFormat="1" ht="24">
      <c r="C191" s="131" t="s">
        <v>321</v>
      </c>
      <c r="D191" s="131" t="s">
        <v>321</v>
      </c>
      <c r="E191" s="141" t="s">
        <v>322</v>
      </c>
      <c r="F191" s="142">
        <v>2055546</v>
      </c>
      <c r="G191" s="140"/>
      <c r="H191" s="140"/>
      <c r="I191" s="140"/>
      <c r="J191" s="140"/>
      <c r="K191" s="140"/>
      <c r="L191" s="139"/>
    </row>
    <row r="192" spans="2:13" s="125" customFormat="1" ht="24">
      <c r="C192" s="131" t="s">
        <v>323</v>
      </c>
      <c r="D192" s="131" t="s">
        <v>323</v>
      </c>
      <c r="E192" s="141" t="s">
        <v>324</v>
      </c>
      <c r="F192" s="142">
        <v>2055547</v>
      </c>
      <c r="G192" s="140"/>
      <c r="H192" s="140"/>
      <c r="I192" s="140"/>
      <c r="J192" s="140"/>
      <c r="K192" s="140"/>
      <c r="L192" s="139"/>
    </row>
    <row r="193" spans="3:12" s="125" customFormat="1" ht="96">
      <c r="C193" s="294" t="s">
        <v>851</v>
      </c>
      <c r="D193" s="294" t="s">
        <v>851</v>
      </c>
      <c r="E193" s="293" t="s">
        <v>852</v>
      </c>
      <c r="F193" s="142" t="s">
        <v>325</v>
      </c>
      <c r="G193" s="140"/>
      <c r="H193" s="140"/>
      <c r="I193" s="140"/>
      <c r="J193" s="140"/>
      <c r="K193" s="140"/>
      <c r="L193" s="139"/>
    </row>
    <row r="194" spans="3:12" s="125" customFormat="1" ht="24">
      <c r="C194" s="131" t="s">
        <v>326</v>
      </c>
      <c r="D194" s="131" t="s">
        <v>326</v>
      </c>
      <c r="E194" s="141" t="s">
        <v>327</v>
      </c>
      <c r="F194" s="142" t="s">
        <v>325</v>
      </c>
      <c r="G194" s="140"/>
      <c r="H194" s="140"/>
      <c r="I194" s="140"/>
      <c r="J194" s="140"/>
      <c r="K194" s="140"/>
      <c r="L194" s="139"/>
    </row>
    <row r="195" spans="3:12" s="125" customFormat="1" ht="24">
      <c r="C195" s="131" t="s">
        <v>328</v>
      </c>
      <c r="D195" s="131" t="s">
        <v>328</v>
      </c>
      <c r="E195" s="141" t="s">
        <v>329</v>
      </c>
      <c r="F195" s="142">
        <v>1738032</v>
      </c>
      <c r="G195" s="140"/>
      <c r="H195" s="140"/>
      <c r="I195" s="140"/>
      <c r="J195" s="140"/>
      <c r="K195" s="140"/>
      <c r="L195" s="139"/>
    </row>
    <row r="196" spans="3:12" s="125" customFormat="1" ht="36">
      <c r="C196" s="131" t="s">
        <v>330</v>
      </c>
      <c r="D196" s="131" t="s">
        <v>330</v>
      </c>
      <c r="E196" s="141" t="s">
        <v>331</v>
      </c>
      <c r="F196" s="142">
        <v>1737965</v>
      </c>
      <c r="G196" s="140"/>
      <c r="H196" s="140"/>
      <c r="I196" s="140"/>
      <c r="J196" s="140"/>
      <c r="K196" s="140"/>
      <c r="L196" s="139"/>
    </row>
    <row r="197" spans="3:12" s="125" customFormat="1" ht="36">
      <c r="C197" s="131" t="s">
        <v>332</v>
      </c>
      <c r="D197" s="131" t="s">
        <v>332</v>
      </c>
      <c r="E197" s="141" t="s">
        <v>333</v>
      </c>
      <c r="F197" s="142">
        <v>1738016</v>
      </c>
      <c r="G197" s="140"/>
      <c r="H197" s="140"/>
      <c r="I197" s="140"/>
      <c r="J197" s="140"/>
      <c r="K197" s="140"/>
      <c r="L197" s="139"/>
    </row>
    <row r="198" spans="3:12" s="125" customFormat="1" ht="12">
      <c r="C198" s="139"/>
      <c r="E198" s="145"/>
      <c r="G198" s="140"/>
      <c r="H198" s="140"/>
      <c r="I198" s="140"/>
      <c r="J198" s="140"/>
      <c r="K198" s="140"/>
      <c r="L198" s="139"/>
    </row>
    <row r="199" spans="3:12" s="125" customFormat="1" ht="20.100000000000001" customHeight="1">
      <c r="C199" s="411" t="s">
        <v>334</v>
      </c>
      <c r="D199" s="412"/>
      <c r="E199" s="412"/>
      <c r="F199" s="415" t="s">
        <v>149</v>
      </c>
      <c r="G199" s="415"/>
      <c r="H199" s="139"/>
      <c r="I199" s="139"/>
      <c r="J199" s="139"/>
      <c r="K199" s="139"/>
      <c r="L199" s="139"/>
    </row>
    <row r="200" spans="3:12" s="125" customFormat="1" ht="20.100000000000001" customHeight="1">
      <c r="C200" s="411"/>
      <c r="D200" s="412"/>
      <c r="E200" s="412"/>
      <c r="F200" s="415"/>
      <c r="G200" s="415"/>
      <c r="H200" s="139"/>
      <c r="I200" s="139"/>
      <c r="J200" s="139"/>
      <c r="K200" s="139"/>
      <c r="L200" s="139"/>
    </row>
    <row r="201" spans="3:12" s="125" customFormat="1" ht="20.100000000000001" customHeight="1">
      <c r="C201" s="411"/>
      <c r="D201" s="412"/>
      <c r="E201" s="412"/>
      <c r="F201" s="415"/>
      <c r="G201" s="415"/>
      <c r="H201" s="139"/>
      <c r="I201" s="139"/>
      <c r="J201" s="139"/>
      <c r="K201" s="139"/>
      <c r="L201" s="139"/>
    </row>
    <row r="202" spans="3:12" s="125" customFormat="1" ht="20.100000000000001" customHeight="1">
      <c r="C202" s="413"/>
      <c r="D202" s="414"/>
      <c r="E202" s="414"/>
      <c r="F202" s="415"/>
      <c r="G202" s="415"/>
      <c r="H202" s="139"/>
      <c r="I202" s="139"/>
      <c r="J202" s="139"/>
      <c r="K202" s="139"/>
      <c r="L202" s="139"/>
    </row>
    <row r="203" spans="3:12" s="125" customFormat="1" ht="48.75" customHeight="1">
      <c r="C203" s="126" t="s">
        <v>335</v>
      </c>
      <c r="D203" s="126" t="s">
        <v>336</v>
      </c>
      <c r="E203" s="146" t="s">
        <v>337</v>
      </c>
      <c r="F203" s="416" t="s">
        <v>338</v>
      </c>
      <c r="G203" s="416"/>
      <c r="H203" s="139"/>
      <c r="I203" s="139"/>
      <c r="J203" s="139"/>
      <c r="K203" s="139"/>
    </row>
    <row r="204" spans="3:12" s="125" customFormat="1" ht="30" customHeight="1">
      <c r="C204" s="83">
        <f>H169*0.965</f>
        <v>866.25154999999995</v>
      </c>
      <c r="D204" s="83">
        <f>H169*0.035</f>
        <v>31.41845</v>
      </c>
      <c r="E204" s="83">
        <f>SUM(C204:D204)</f>
        <v>897.67</v>
      </c>
      <c r="F204" s="408" t="s">
        <v>339</v>
      </c>
      <c r="G204" s="408"/>
      <c r="H204" s="139"/>
      <c r="I204" s="139"/>
      <c r="J204" s="139"/>
      <c r="K204" s="139"/>
    </row>
    <row r="205" spans="3:12" s="125" customFormat="1" ht="30" customHeight="1">
      <c r="C205" s="83">
        <f>H170*0.965</f>
        <v>935.49029999999993</v>
      </c>
      <c r="D205" s="83">
        <f>H170*0.035</f>
        <v>33.929700000000004</v>
      </c>
      <c r="E205" s="83">
        <f t="shared" ref="E205:E207" si="0">SUM(C205:D205)</f>
        <v>969.42</v>
      </c>
      <c r="F205" s="408" t="s">
        <v>340</v>
      </c>
      <c r="G205" s="408"/>
      <c r="H205" s="139"/>
      <c r="I205" s="139"/>
      <c r="J205" s="139"/>
      <c r="K205" s="139"/>
      <c r="L205" s="139"/>
    </row>
    <row r="206" spans="3:12" s="125" customFormat="1" ht="30" customHeight="1">
      <c r="C206" s="83">
        <f>H171*0.965</f>
        <v>770.06999999999994</v>
      </c>
      <c r="D206" s="83">
        <f>H171*0.035</f>
        <v>27.930000000000003</v>
      </c>
      <c r="E206" s="83">
        <f t="shared" si="0"/>
        <v>797.99999999999989</v>
      </c>
      <c r="F206" s="408" t="s">
        <v>341</v>
      </c>
      <c r="G206" s="408"/>
      <c r="H206" s="139"/>
      <c r="I206" s="139"/>
      <c r="J206" s="139"/>
      <c r="K206" s="139"/>
      <c r="L206" s="139"/>
    </row>
    <row r="207" spans="3:12" s="125" customFormat="1" ht="30" customHeight="1">
      <c r="C207" s="83">
        <f>H172*0.965</f>
        <v>831.82999999999993</v>
      </c>
      <c r="D207" s="83">
        <f>H172*0.035</f>
        <v>30.17</v>
      </c>
      <c r="E207" s="83">
        <f t="shared" si="0"/>
        <v>861.99999999999989</v>
      </c>
      <c r="F207" s="408" t="s">
        <v>342</v>
      </c>
      <c r="G207" s="408"/>
      <c r="H207" s="139"/>
      <c r="I207" s="409"/>
      <c r="J207" s="409"/>
      <c r="K207" s="409"/>
      <c r="L207" s="139"/>
    </row>
  </sheetData>
  <mergeCells count="46">
    <mergeCell ref="I123:I126"/>
    <mergeCell ref="A166:K166"/>
    <mergeCell ref="C4:C5"/>
    <mergeCell ref="F4:H4"/>
    <mergeCell ref="F5:H5"/>
    <mergeCell ref="E4:E5"/>
    <mergeCell ref="A48:K48"/>
    <mergeCell ref="A120:K120"/>
    <mergeCell ref="B128:F128"/>
    <mergeCell ref="F130:F154"/>
    <mergeCell ref="B157:D157"/>
    <mergeCell ref="E157:F158"/>
    <mergeCell ref="B107:D107"/>
    <mergeCell ref="B111:D111"/>
    <mergeCell ref="B115:D115"/>
    <mergeCell ref="A125:A126"/>
    <mergeCell ref="B174:L174"/>
    <mergeCell ref="C175:F175"/>
    <mergeCell ref="C169:C172"/>
    <mergeCell ref="F204:G204"/>
    <mergeCell ref="F205:G205"/>
    <mergeCell ref="I169:I172"/>
    <mergeCell ref="D169:D172"/>
    <mergeCell ref="F206:G206"/>
    <mergeCell ref="F207:G207"/>
    <mergeCell ref="I207:K207"/>
    <mergeCell ref="C179:F179"/>
    <mergeCell ref="C199:E202"/>
    <mergeCell ref="F199:G202"/>
    <mergeCell ref="F203:G203"/>
    <mergeCell ref="H128:K128"/>
    <mergeCell ref="A1:G1"/>
    <mergeCell ref="B59:F59"/>
    <mergeCell ref="F62:F100"/>
    <mergeCell ref="F3:H3"/>
    <mergeCell ref="B103:D103"/>
    <mergeCell ref="E103:F105"/>
    <mergeCell ref="B20:E20"/>
    <mergeCell ref="B41:D41"/>
    <mergeCell ref="A7:K7"/>
    <mergeCell ref="B125:B126"/>
    <mergeCell ref="H125:H126"/>
    <mergeCell ref="C123:C126"/>
    <mergeCell ref="A123:A124"/>
    <mergeCell ref="B123:B124"/>
    <mergeCell ref="H123:H124"/>
  </mergeCells>
  <pageMargins left="0.70866141732283472" right="0.70866141732283472" top="0.35433070866141736" bottom="0.35433070866141736" header="0.11811023622047245" footer="0.11811023622047245"/>
  <pageSetup paperSize="9" scale="31" fitToHeight="0" orientation="portrait" r:id="rId1"/>
  <headerFooter>
    <oddFooter>&amp;C&amp;8&amp;P di &amp;N</oddFooter>
  </headerFooter>
  <rowBreaks count="3" manualBreakCount="3">
    <brk id="47" max="16383" man="1"/>
    <brk id="119" max="11" man="1"/>
    <brk id="1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D39E-54D7-4EB4-B655-19DBDC1A4478}">
  <sheetPr>
    <pageSetUpPr fitToPage="1"/>
  </sheetPr>
  <dimension ref="A1:AMG111"/>
  <sheetViews>
    <sheetView tabSelected="1" topLeftCell="A17" zoomScale="80" zoomScaleNormal="80" zoomScaleSheetLayoutView="40" workbookViewId="0">
      <selection activeCell="H24" sqref="H24"/>
    </sheetView>
  </sheetViews>
  <sheetFormatPr defaultRowHeight="14.4"/>
  <cols>
    <col min="1" max="1" width="42.6640625" customWidth="1"/>
    <col min="2" max="2" width="65.5546875" customWidth="1"/>
    <col min="3" max="3" width="17.88671875" customWidth="1"/>
    <col min="4" max="4" width="26.5546875" customWidth="1"/>
    <col min="5" max="5" width="25.5546875" customWidth="1"/>
    <col min="6" max="6" width="20" customWidth="1"/>
    <col min="7" max="7" width="18.33203125" customWidth="1"/>
    <col min="8" max="8" width="17.109375" customWidth="1"/>
    <col min="9" max="9" width="16.109375" customWidth="1"/>
    <col min="10" max="10" width="15.44140625" bestFit="1" customWidth="1"/>
    <col min="11" max="11" width="19.6640625" bestFit="1" customWidth="1"/>
    <col min="12" max="12" width="19.33203125" customWidth="1"/>
    <col min="15" max="15" width="15.6640625" bestFit="1" customWidth="1"/>
  </cols>
  <sheetData>
    <row r="1" spans="1:15" s="5" customFormat="1" ht="92.25" customHeight="1">
      <c r="A1" s="355" t="s">
        <v>11</v>
      </c>
      <c r="B1" s="355"/>
      <c r="C1" s="355"/>
      <c r="D1" s="355"/>
      <c r="E1" s="355"/>
      <c r="F1" s="355"/>
      <c r="G1" s="355"/>
      <c r="H1" s="4"/>
      <c r="I1" s="4"/>
      <c r="J1" s="4"/>
      <c r="K1" s="4"/>
    </row>
    <row r="2" spans="1:15" s="5" customFormat="1" ht="16.95" customHeight="1">
      <c r="A2" s="3"/>
      <c r="B2" s="3"/>
      <c r="C2" s="3"/>
      <c r="D2" s="3"/>
      <c r="E2" s="3"/>
      <c r="F2" s="3"/>
      <c r="G2" s="3"/>
      <c r="H2" s="4"/>
      <c r="I2" s="4"/>
      <c r="J2" s="4"/>
      <c r="K2" s="4"/>
    </row>
    <row r="3" spans="1:15" s="6" customFormat="1" ht="15.6">
      <c r="C3" s="183" t="s">
        <v>0</v>
      </c>
      <c r="D3" s="183" t="s">
        <v>482</v>
      </c>
      <c r="E3" s="183" t="s">
        <v>483</v>
      </c>
      <c r="F3" s="396" t="s">
        <v>1</v>
      </c>
      <c r="G3" s="397"/>
      <c r="H3" s="397"/>
    </row>
    <row r="4" spans="1:15" s="6" customFormat="1" ht="97.5" customHeight="1">
      <c r="C4" s="425">
        <v>1</v>
      </c>
      <c r="D4" s="205" t="s">
        <v>484</v>
      </c>
      <c r="E4" s="425" t="s">
        <v>485</v>
      </c>
      <c r="F4" s="427" t="s">
        <v>486</v>
      </c>
      <c r="G4" s="427"/>
      <c r="H4" s="427"/>
    </row>
    <row r="5" spans="1:15" s="6" customFormat="1" ht="100.5" customHeight="1">
      <c r="C5" s="426"/>
      <c r="D5" s="206" t="s">
        <v>487</v>
      </c>
      <c r="E5" s="426"/>
      <c r="F5" s="428" t="s">
        <v>488</v>
      </c>
      <c r="G5" s="428"/>
      <c r="H5" s="428"/>
    </row>
    <row r="6" spans="1:15" s="6" customFormat="1" ht="15.6">
      <c r="H6" s="7"/>
    </row>
    <row r="7" spans="1:15" ht="15.6">
      <c r="A7" s="360" t="s">
        <v>489</v>
      </c>
      <c r="B7" s="360"/>
      <c r="C7" s="360"/>
      <c r="D7" s="360"/>
      <c r="E7" s="360"/>
      <c r="F7" s="360"/>
      <c r="G7" s="360"/>
      <c r="H7" s="360"/>
      <c r="I7" s="360"/>
      <c r="J7" s="360"/>
      <c r="K7" s="360"/>
      <c r="L7" s="21"/>
      <c r="M7" s="6"/>
    </row>
    <row r="8" spans="1:15" s="6" customFormat="1" ht="15.6">
      <c r="H8" s="7"/>
    </row>
    <row r="9" spans="1:15" s="95" customFormat="1" ht="33" customHeight="1">
      <c r="A9" s="94"/>
      <c r="B9" s="94"/>
      <c r="C9" s="94"/>
      <c r="D9" s="94"/>
      <c r="E9" s="94"/>
      <c r="F9" s="94"/>
      <c r="G9" s="94"/>
      <c r="H9" s="64"/>
      <c r="I9" s="65"/>
      <c r="J9" s="65"/>
      <c r="K9" s="65"/>
      <c r="M9" s="60"/>
      <c r="N9" s="61"/>
      <c r="O9" s="61"/>
    </row>
    <row r="10" spans="1:15" s="61" customFormat="1" ht="108" customHeight="1">
      <c r="A10" s="59" t="s">
        <v>0</v>
      </c>
      <c r="B10" s="59" t="s">
        <v>1</v>
      </c>
      <c r="C10" s="59" t="s">
        <v>137</v>
      </c>
      <c r="D10" s="59" t="s">
        <v>138</v>
      </c>
      <c r="E10" s="59" t="s">
        <v>2</v>
      </c>
      <c r="F10" s="59" t="s">
        <v>3</v>
      </c>
      <c r="G10" s="59" t="s">
        <v>4</v>
      </c>
      <c r="H10" s="38" t="s">
        <v>9</v>
      </c>
      <c r="I10" s="59" t="s">
        <v>10</v>
      </c>
      <c r="M10" s="60"/>
    </row>
    <row r="11" spans="1:15" s="61" customFormat="1" ht="106.95" customHeight="1">
      <c r="A11" s="208" t="s">
        <v>216</v>
      </c>
      <c r="B11" s="80" t="s">
        <v>594</v>
      </c>
      <c r="C11" s="219" t="s">
        <v>600</v>
      </c>
      <c r="D11" s="82" t="s">
        <v>501</v>
      </c>
      <c r="E11" s="207" t="s">
        <v>502</v>
      </c>
      <c r="F11" s="82">
        <v>1005615</v>
      </c>
      <c r="G11" s="82">
        <v>1989565</v>
      </c>
      <c r="H11" s="198">
        <v>765.74</v>
      </c>
      <c r="I11" s="82">
        <v>1</v>
      </c>
      <c r="M11" s="60"/>
    </row>
    <row r="12" spans="1:15" s="61" customFormat="1" ht="36.75" customHeight="1">
      <c r="H12" s="64"/>
      <c r="I12" s="62"/>
      <c r="J12" s="65"/>
      <c r="K12" s="65"/>
    </row>
    <row r="13" spans="1:15" s="61" customFormat="1" ht="117" customHeight="1">
      <c r="A13" s="59" t="s">
        <v>0</v>
      </c>
      <c r="B13" s="59" t="s">
        <v>1</v>
      </c>
      <c r="C13" s="59" t="s">
        <v>137</v>
      </c>
      <c r="D13" s="59" t="s">
        <v>138</v>
      </c>
      <c r="E13" s="59" t="s">
        <v>2</v>
      </c>
      <c r="F13" s="59" t="s">
        <v>3</v>
      </c>
      <c r="G13" s="59" t="s">
        <v>4</v>
      </c>
      <c r="H13" s="59" t="s">
        <v>9</v>
      </c>
      <c r="I13" s="59" t="s">
        <v>10</v>
      </c>
      <c r="M13" s="60"/>
    </row>
    <row r="14" spans="1:15" s="61" customFormat="1" ht="100.95" customHeight="1">
      <c r="A14" s="207" t="s">
        <v>219</v>
      </c>
      <c r="B14" s="85" t="s">
        <v>595</v>
      </c>
      <c r="C14" s="219" t="s">
        <v>600</v>
      </c>
      <c r="D14" s="82" t="s">
        <v>501</v>
      </c>
      <c r="E14" s="207" t="s">
        <v>502</v>
      </c>
      <c r="F14" s="82">
        <v>1005615</v>
      </c>
      <c r="G14" s="82">
        <v>1989565</v>
      </c>
      <c r="H14" s="198">
        <v>850.82</v>
      </c>
      <c r="I14" s="82">
        <v>1</v>
      </c>
      <c r="M14" s="60"/>
    </row>
    <row r="15" spans="1:15" s="61" customFormat="1" ht="27.75" customHeight="1">
      <c r="A15" s="67"/>
      <c r="B15" s="67"/>
      <c r="C15" s="67"/>
      <c r="D15" s="67"/>
      <c r="E15" s="67"/>
      <c r="F15" s="67"/>
      <c r="G15" s="67"/>
      <c r="H15" s="67"/>
      <c r="I15" s="67"/>
      <c r="J15" s="67"/>
      <c r="K15" s="67"/>
      <c r="L15" s="67"/>
      <c r="M15" s="67"/>
    </row>
    <row r="16" spans="1:15" s="61" customFormat="1" ht="100.2" customHeight="1">
      <c r="A16" s="69"/>
      <c r="B16" s="59" t="s">
        <v>1</v>
      </c>
      <c r="C16" s="59" t="s">
        <v>137</v>
      </c>
      <c r="D16" s="59" t="s">
        <v>138</v>
      </c>
      <c r="E16" s="59" t="s">
        <v>9</v>
      </c>
      <c r="G16" s="69"/>
      <c r="H16" s="70" t="s">
        <v>1</v>
      </c>
      <c r="I16" s="59" t="s">
        <v>137</v>
      </c>
      <c r="J16" s="59" t="s">
        <v>138</v>
      </c>
      <c r="K16" s="59" t="s">
        <v>9</v>
      </c>
      <c r="L16" s="69"/>
      <c r="M16" s="69"/>
    </row>
    <row r="17" spans="2:15" s="61" customFormat="1" ht="109.95" customHeight="1">
      <c r="B17" s="85" t="s">
        <v>596</v>
      </c>
      <c r="C17" s="82" t="s">
        <v>500</v>
      </c>
      <c r="D17" s="85" t="s">
        <v>503</v>
      </c>
      <c r="E17" s="83">
        <v>681.51</v>
      </c>
      <c r="F17" s="69"/>
      <c r="G17" s="69"/>
      <c r="H17" s="85" t="s">
        <v>597</v>
      </c>
      <c r="I17" s="82" t="s">
        <v>500</v>
      </c>
      <c r="J17" s="85" t="s">
        <v>503</v>
      </c>
      <c r="K17" s="83">
        <v>757.23</v>
      </c>
      <c r="L17" s="69"/>
      <c r="M17" s="69"/>
    </row>
    <row r="18" spans="2:15" s="61" customFormat="1" ht="29.25" customHeight="1">
      <c r="O18" s="68"/>
    </row>
    <row r="19" spans="2:15" s="69" customFormat="1" ht="35.25" customHeight="1">
      <c r="B19" s="398" t="s">
        <v>8</v>
      </c>
      <c r="C19" s="399"/>
      <c r="D19" s="399"/>
      <c r="E19" s="400"/>
      <c r="F19" s="192"/>
      <c r="G19" s="72"/>
    </row>
    <row r="20" spans="2:15" s="61" customFormat="1" ht="37.5" customHeight="1">
      <c r="B20" s="59" t="s">
        <v>6</v>
      </c>
      <c r="C20" s="59" t="s">
        <v>5</v>
      </c>
      <c r="D20" s="59" t="s">
        <v>3</v>
      </c>
      <c r="E20" s="59" t="s">
        <v>7</v>
      </c>
      <c r="H20" s="96"/>
      <c r="J20" s="69"/>
      <c r="K20" s="69"/>
      <c r="L20" s="69"/>
      <c r="M20" s="69"/>
    </row>
    <row r="21" spans="2:15" s="76" customFormat="1" ht="57.6">
      <c r="B21" s="199" t="s">
        <v>504</v>
      </c>
      <c r="C21" s="199" t="s">
        <v>505</v>
      </c>
      <c r="D21" s="319" t="s">
        <v>888</v>
      </c>
      <c r="E21" s="201" t="s">
        <v>507</v>
      </c>
      <c r="J21" s="202"/>
      <c r="K21" s="202"/>
      <c r="L21" s="202"/>
      <c r="M21" s="202"/>
    </row>
    <row r="22" spans="2:15" s="61" customFormat="1" ht="28.8">
      <c r="B22" s="199" t="s">
        <v>508</v>
      </c>
      <c r="C22" s="199" t="s">
        <v>509</v>
      </c>
      <c r="D22" s="203" t="s">
        <v>510</v>
      </c>
      <c r="E22" s="201" t="s">
        <v>511</v>
      </c>
      <c r="J22" s="69"/>
      <c r="K22" s="69"/>
      <c r="L22" s="69"/>
      <c r="M22" s="69"/>
    </row>
    <row r="23" spans="2:15" s="61" customFormat="1" ht="28.8">
      <c r="B23" s="199" t="s">
        <v>512</v>
      </c>
      <c r="C23" s="199" t="s">
        <v>513</v>
      </c>
      <c r="D23" s="203" t="s">
        <v>514</v>
      </c>
      <c r="E23" s="201" t="s">
        <v>515</v>
      </c>
      <c r="J23" s="69"/>
      <c r="K23" s="69"/>
      <c r="L23" s="69"/>
      <c r="M23" s="69"/>
    </row>
    <row r="24" spans="2:15" s="61" customFormat="1" ht="28.8">
      <c r="B24" s="199" t="s">
        <v>516</v>
      </c>
      <c r="C24" s="199" t="s">
        <v>513</v>
      </c>
      <c r="D24" s="199" t="s">
        <v>517</v>
      </c>
      <c r="E24" s="199" t="s">
        <v>518</v>
      </c>
      <c r="J24" s="69"/>
      <c r="K24" s="69"/>
      <c r="L24" s="69"/>
      <c r="M24" s="69"/>
    </row>
    <row r="25" spans="2:15" s="61" customFormat="1" ht="28.8">
      <c r="B25" s="504" t="s">
        <v>519</v>
      </c>
      <c r="C25" s="504" t="s">
        <v>520</v>
      </c>
      <c r="D25" s="504" t="s">
        <v>521</v>
      </c>
      <c r="E25" s="505" t="s">
        <v>907</v>
      </c>
      <c r="J25" s="69"/>
      <c r="K25" s="69"/>
      <c r="L25" s="69"/>
      <c r="M25" s="69"/>
    </row>
    <row r="26" spans="2:15" s="61" customFormat="1" ht="28.8">
      <c r="B26" s="504" t="s">
        <v>523</v>
      </c>
      <c r="C26" s="504" t="s">
        <v>520</v>
      </c>
      <c r="D26" s="504" t="s">
        <v>524</v>
      </c>
      <c r="E26" s="505" t="s">
        <v>908</v>
      </c>
      <c r="J26" s="69"/>
      <c r="K26" s="69"/>
      <c r="L26" s="69"/>
      <c r="M26" s="69"/>
    </row>
    <row r="27" spans="2:15" s="61" customFormat="1" ht="28.8">
      <c r="B27" s="506" t="s">
        <v>910</v>
      </c>
      <c r="C27" s="506" t="s">
        <v>520</v>
      </c>
      <c r="D27" s="506" t="s">
        <v>911</v>
      </c>
      <c r="E27" s="506" t="s">
        <v>909</v>
      </c>
      <c r="J27" s="69"/>
      <c r="K27" s="69"/>
      <c r="L27" s="69"/>
      <c r="M27" s="69"/>
    </row>
    <row r="28" spans="2:15" s="61" customFormat="1" ht="28.8">
      <c r="B28" s="199" t="s">
        <v>526</v>
      </c>
      <c r="C28" s="199" t="s">
        <v>527</v>
      </c>
      <c r="D28" s="199" t="s">
        <v>528</v>
      </c>
      <c r="E28" s="199" t="s">
        <v>529</v>
      </c>
      <c r="J28" s="69"/>
      <c r="K28" s="69"/>
      <c r="L28" s="69"/>
      <c r="M28" s="69"/>
    </row>
    <row r="29" spans="2:15" s="61" customFormat="1" ht="28.8">
      <c r="B29" s="199" t="s">
        <v>530</v>
      </c>
      <c r="C29" s="199" t="s">
        <v>520</v>
      </c>
      <c r="D29" s="199" t="s">
        <v>531</v>
      </c>
      <c r="E29" s="199" t="s">
        <v>532</v>
      </c>
      <c r="J29" s="69"/>
      <c r="K29" s="69"/>
      <c r="L29" s="69"/>
      <c r="M29" s="69"/>
    </row>
    <row r="30" spans="2:15" s="61" customFormat="1" ht="28.8">
      <c r="B30" s="199" t="s">
        <v>533</v>
      </c>
      <c r="C30" s="199" t="s">
        <v>527</v>
      </c>
      <c r="D30" s="199" t="s">
        <v>534</v>
      </c>
      <c r="E30" s="199" t="s">
        <v>535</v>
      </c>
      <c r="J30" s="69"/>
      <c r="K30" s="69"/>
      <c r="L30" s="69"/>
      <c r="M30" s="69"/>
    </row>
    <row r="31" spans="2:15" s="61" customFormat="1" ht="28.8">
      <c r="B31" s="199" t="s">
        <v>536</v>
      </c>
      <c r="C31" s="199" t="s">
        <v>537</v>
      </c>
      <c r="D31" s="199" t="s">
        <v>538</v>
      </c>
      <c r="E31" s="199" t="s">
        <v>539</v>
      </c>
      <c r="J31" s="69"/>
      <c r="K31" s="69"/>
      <c r="L31" s="69"/>
      <c r="M31" s="69"/>
    </row>
    <row r="32" spans="2:15" s="61" customFormat="1" ht="28.8">
      <c r="B32" s="199" t="s">
        <v>540</v>
      </c>
      <c r="C32" s="199" t="s">
        <v>537</v>
      </c>
      <c r="D32" s="199" t="s">
        <v>541</v>
      </c>
      <c r="E32" s="199" t="s">
        <v>542</v>
      </c>
      <c r="J32" s="69"/>
      <c r="K32" s="69"/>
      <c r="L32" s="69"/>
      <c r="M32" s="69"/>
    </row>
    <row r="33" spans="1:1021" s="61" customFormat="1" ht="28.8">
      <c r="B33" s="199" t="s">
        <v>543</v>
      </c>
      <c r="C33" s="199" t="s">
        <v>544</v>
      </c>
      <c r="D33" s="199" t="s">
        <v>545</v>
      </c>
      <c r="E33" s="199" t="s">
        <v>546</v>
      </c>
      <c r="J33" s="69"/>
      <c r="K33" s="69"/>
      <c r="L33" s="69"/>
      <c r="M33" s="69"/>
    </row>
    <row r="34" spans="1:1021" s="61" customFormat="1" ht="28.8">
      <c r="B34" s="199" t="s">
        <v>547</v>
      </c>
      <c r="C34" s="199" t="s">
        <v>548</v>
      </c>
      <c r="D34" s="199" t="s">
        <v>549</v>
      </c>
      <c r="E34" s="199" t="s">
        <v>550</v>
      </c>
      <c r="J34" s="69"/>
      <c r="K34" s="69"/>
      <c r="L34" s="69"/>
      <c r="M34" s="69"/>
    </row>
    <row r="35" spans="1:1021" s="61" customFormat="1" ht="28.8">
      <c r="B35" s="199" t="s">
        <v>551</v>
      </c>
      <c r="C35" s="199" t="s">
        <v>544</v>
      </c>
      <c r="D35" s="199" t="s">
        <v>552</v>
      </c>
      <c r="E35" s="199" t="s">
        <v>553</v>
      </c>
      <c r="J35" s="69"/>
      <c r="K35" s="69"/>
      <c r="L35" s="69"/>
      <c r="M35" s="69"/>
    </row>
    <row r="36" spans="1:1021" s="61" customFormat="1" ht="28.8">
      <c r="B36" s="199" t="s">
        <v>547</v>
      </c>
      <c r="C36" s="199" t="s">
        <v>548</v>
      </c>
      <c r="D36" s="199" t="s">
        <v>554</v>
      </c>
      <c r="E36" s="199" t="s">
        <v>555</v>
      </c>
      <c r="J36" s="69"/>
      <c r="K36" s="69"/>
      <c r="L36" s="69"/>
      <c r="M36" s="69"/>
    </row>
    <row r="37" spans="1:1021" s="61" customFormat="1" ht="28.8">
      <c r="B37" s="199" t="s">
        <v>556</v>
      </c>
      <c r="C37" s="199" t="s">
        <v>556</v>
      </c>
      <c r="D37" s="199" t="s">
        <v>410</v>
      </c>
      <c r="E37" s="199" t="s">
        <v>557</v>
      </c>
      <c r="J37" s="69"/>
      <c r="K37" s="69"/>
      <c r="L37" s="69"/>
      <c r="M37" s="69"/>
    </row>
    <row r="38" spans="1:1021" s="61" customFormat="1" ht="28.8">
      <c r="B38" s="199" t="s">
        <v>558</v>
      </c>
      <c r="C38" s="199" t="s">
        <v>558</v>
      </c>
      <c r="D38" s="199" t="s">
        <v>414</v>
      </c>
      <c r="E38" s="199" t="s">
        <v>559</v>
      </c>
      <c r="J38" s="69"/>
      <c r="K38" s="69"/>
      <c r="L38" s="69"/>
      <c r="M38" s="69"/>
    </row>
    <row r="39" spans="1:1021" s="61" customFormat="1" ht="24" customHeight="1">
      <c r="B39" s="199" t="s">
        <v>652</v>
      </c>
      <c r="C39" s="199"/>
      <c r="D39" s="199" t="s">
        <v>654</v>
      </c>
      <c r="E39" s="199" t="s">
        <v>653</v>
      </c>
      <c r="J39" s="69"/>
      <c r="K39" s="69"/>
      <c r="L39" s="69"/>
      <c r="M39" s="69"/>
    </row>
    <row r="40" spans="1:1021" s="61" customFormat="1" ht="22.2" customHeight="1"/>
    <row r="41" spans="1:1021" s="21" customFormat="1" ht="49.2" customHeight="1">
      <c r="B41" s="340" t="s">
        <v>162</v>
      </c>
      <c r="C41" s="340"/>
      <c r="D41" s="340"/>
      <c r="E41" s="61"/>
      <c r="F41" s="61"/>
      <c r="H41" s="29"/>
      <c r="I41" s="29"/>
      <c r="J41" s="29"/>
      <c r="K41" s="29"/>
      <c r="L41" s="29"/>
    </row>
    <row r="42" spans="1:1021" s="21" customFormat="1" ht="57" customHeight="1">
      <c r="A42" s="18" t="s">
        <v>560</v>
      </c>
      <c r="B42" s="18" t="s">
        <v>150</v>
      </c>
      <c r="C42" s="18" t="s">
        <v>151</v>
      </c>
      <c r="D42" s="31" t="s">
        <v>152</v>
      </c>
      <c r="E42" s="61"/>
      <c r="F42" s="61"/>
      <c r="G42" s="29"/>
      <c r="H42" s="29"/>
      <c r="I42" s="29"/>
      <c r="J42" s="29"/>
      <c r="K42" s="29"/>
      <c r="AMF42"/>
      <c r="AMG42"/>
    </row>
    <row r="43" spans="1:1021" s="21" customFormat="1">
      <c r="A43" s="256" t="s">
        <v>561</v>
      </c>
      <c r="B43" s="204">
        <v>1</v>
      </c>
      <c r="C43" s="204">
        <v>0</v>
      </c>
      <c r="D43" s="198">
        <v>765.74</v>
      </c>
      <c r="E43" s="61"/>
      <c r="F43" s="61"/>
      <c r="G43" s="29"/>
      <c r="H43" s="29"/>
      <c r="I43" s="29"/>
      <c r="J43" s="29"/>
      <c r="K43" s="29"/>
      <c r="AMF43"/>
      <c r="AMG43"/>
    </row>
    <row r="44" spans="1:1021" s="21" customFormat="1">
      <c r="A44" s="256" t="s">
        <v>562</v>
      </c>
      <c r="B44" s="204">
        <v>1</v>
      </c>
      <c r="C44" s="204">
        <v>0</v>
      </c>
      <c r="D44" s="198">
        <v>850.82</v>
      </c>
      <c r="E44" s="61"/>
      <c r="F44" s="61"/>
      <c r="G44" s="29"/>
      <c r="H44" s="29"/>
      <c r="I44" s="29"/>
      <c r="J44" s="29"/>
      <c r="K44" s="29"/>
      <c r="AMF44"/>
      <c r="AMG44"/>
    </row>
    <row r="45" spans="1:1021" s="61" customFormat="1" ht="28.8">
      <c r="A45" s="259" t="s">
        <v>563</v>
      </c>
      <c r="B45" s="204">
        <v>1</v>
      </c>
      <c r="C45" s="204">
        <v>0</v>
      </c>
      <c r="D45" s="198">
        <v>681.51</v>
      </c>
    </row>
    <row r="46" spans="1:1021" s="61" customFormat="1" ht="28.8">
      <c r="A46" s="259" t="s">
        <v>564</v>
      </c>
      <c r="B46" s="204">
        <v>1</v>
      </c>
      <c r="C46" s="204">
        <v>0</v>
      </c>
      <c r="D46" s="198">
        <v>757.23</v>
      </c>
    </row>
    <row r="47" spans="1:1021" s="61" customFormat="1"/>
    <row r="48" spans="1:1021">
      <c r="A48" s="429"/>
      <c r="B48" s="429"/>
      <c r="C48" s="429"/>
      <c r="D48" s="429"/>
      <c r="E48" s="429"/>
      <c r="F48" s="429"/>
      <c r="G48" s="429"/>
      <c r="H48" s="429"/>
      <c r="I48" s="429"/>
      <c r="J48" s="429"/>
      <c r="K48" s="429"/>
      <c r="L48" s="429"/>
    </row>
    <row r="49" spans="1:13" ht="16.2" customHeight="1">
      <c r="H49" s="64"/>
      <c r="J49" s="65"/>
      <c r="K49" s="65"/>
    </row>
    <row r="50" spans="1:13" s="61" customFormat="1" ht="39.6" customHeight="1">
      <c r="A50" s="18" t="s">
        <v>1</v>
      </c>
      <c r="B50" s="18" t="s">
        <v>295</v>
      </c>
      <c r="C50" s="18" t="s">
        <v>3</v>
      </c>
      <c r="D50" s="18" t="s">
        <v>7</v>
      </c>
    </row>
    <row r="51" spans="1:13" s="61" customFormat="1" ht="28.8">
      <c r="A51" s="160" t="s">
        <v>739</v>
      </c>
      <c r="B51" s="160" t="s">
        <v>655</v>
      </c>
      <c r="C51" s="282" t="s">
        <v>656</v>
      </c>
      <c r="D51" s="160">
        <v>124313</v>
      </c>
    </row>
    <row r="52" spans="1:13" s="61" customFormat="1" ht="28.8">
      <c r="A52" s="283" t="s">
        <v>740</v>
      </c>
      <c r="B52" s="285" t="s">
        <v>657</v>
      </c>
      <c r="C52" s="160" t="s">
        <v>658</v>
      </c>
      <c r="D52" s="160">
        <v>124838</v>
      </c>
    </row>
    <row r="53" spans="1:13" s="61" customFormat="1" ht="28.8">
      <c r="A53" s="160" t="s">
        <v>741</v>
      </c>
      <c r="B53" s="285" t="s">
        <v>659</v>
      </c>
      <c r="C53" s="160" t="s">
        <v>660</v>
      </c>
      <c r="D53" s="160">
        <v>124580</v>
      </c>
    </row>
    <row r="54" spans="1:13" s="61" customFormat="1" ht="28.8">
      <c r="A54" s="287" t="s">
        <v>742</v>
      </c>
      <c r="B54" s="286" t="s">
        <v>661</v>
      </c>
      <c r="C54" s="284" t="s">
        <v>662</v>
      </c>
      <c r="D54" s="284">
        <v>124408</v>
      </c>
    </row>
    <row r="55" spans="1:13" s="61" customFormat="1" ht="34.950000000000003" customHeight="1">
      <c r="A55" s="160" t="s">
        <v>743</v>
      </c>
      <c r="B55" s="160" t="s">
        <v>663</v>
      </c>
      <c r="C55" s="160" t="s">
        <v>664</v>
      </c>
      <c r="D55" s="160">
        <v>124417</v>
      </c>
    </row>
    <row r="56" spans="1:13" s="61" customFormat="1" ht="34.200000000000003" customHeight="1">
      <c r="A56" s="160" t="s">
        <v>744</v>
      </c>
      <c r="B56" s="160" t="s">
        <v>665</v>
      </c>
      <c r="C56" s="160" t="s">
        <v>666</v>
      </c>
      <c r="D56" s="160">
        <v>124419</v>
      </c>
    </row>
    <row r="57" spans="1:13" s="61" customFormat="1" ht="37.200000000000003" customHeight="1">
      <c r="A57" s="160" t="s">
        <v>745</v>
      </c>
      <c r="B57" s="160" t="s">
        <v>667</v>
      </c>
      <c r="C57" s="160" t="s">
        <v>668</v>
      </c>
      <c r="D57" s="160">
        <v>124427</v>
      </c>
    </row>
    <row r="58" spans="1:13" s="61" customFormat="1" ht="28.8">
      <c r="A58" s="160" t="s">
        <v>746</v>
      </c>
      <c r="B58" s="160" t="s">
        <v>669</v>
      </c>
      <c r="C58" s="160" t="s">
        <v>670</v>
      </c>
      <c r="D58" s="160">
        <v>124433</v>
      </c>
    </row>
    <row r="59" spans="1:13" s="69" customFormat="1" ht="35.25" customHeight="1">
      <c r="A59" s="160" t="s">
        <v>747</v>
      </c>
      <c r="B59" s="160" t="s">
        <v>671</v>
      </c>
      <c r="C59" s="160" t="s">
        <v>672</v>
      </c>
      <c r="D59" s="160">
        <v>124532</v>
      </c>
      <c r="E59" s="61"/>
      <c r="F59" s="61"/>
      <c r="G59" s="61"/>
      <c r="H59" s="61"/>
      <c r="I59" s="61"/>
      <c r="J59" s="61"/>
      <c r="K59" s="61"/>
      <c r="L59" s="61"/>
      <c r="M59" s="61"/>
    </row>
    <row r="60" spans="1:13" s="61" customFormat="1" ht="28.8">
      <c r="A60" s="160" t="s">
        <v>748</v>
      </c>
      <c r="B60" s="160" t="s">
        <v>673</v>
      </c>
      <c r="C60" s="160" t="s">
        <v>674</v>
      </c>
      <c r="D60" s="160">
        <v>124538</v>
      </c>
    </row>
    <row r="61" spans="1:13" s="61" customFormat="1" ht="28.8">
      <c r="A61" s="160" t="s">
        <v>749</v>
      </c>
      <c r="B61" s="160" t="s">
        <v>675</v>
      </c>
      <c r="C61" s="160" t="s">
        <v>676</v>
      </c>
      <c r="D61" s="160">
        <v>124630</v>
      </c>
    </row>
    <row r="62" spans="1:13" s="61" customFormat="1" ht="33.6" customHeight="1">
      <c r="A62" s="160" t="s">
        <v>750</v>
      </c>
      <c r="B62" s="160" t="s">
        <v>677</v>
      </c>
      <c r="C62" s="160" t="s">
        <v>678</v>
      </c>
      <c r="D62" s="160">
        <v>124631</v>
      </c>
    </row>
    <row r="63" spans="1:13" s="61" customFormat="1" ht="28.8">
      <c r="A63" s="160" t="s">
        <v>751</v>
      </c>
      <c r="B63" s="160" t="s">
        <v>679</v>
      </c>
      <c r="C63" s="160" t="s">
        <v>680</v>
      </c>
      <c r="D63" s="160">
        <v>124636</v>
      </c>
    </row>
    <row r="64" spans="1:13" s="61" customFormat="1" ht="28.8">
      <c r="A64" s="160" t="s">
        <v>752</v>
      </c>
      <c r="B64" s="160" t="s">
        <v>681</v>
      </c>
      <c r="C64" s="160" t="s">
        <v>682</v>
      </c>
      <c r="D64" s="160">
        <v>124645</v>
      </c>
    </row>
    <row r="65" spans="1:4" s="61" customFormat="1">
      <c r="A65" s="434" t="s">
        <v>753</v>
      </c>
      <c r="B65" s="433" t="s">
        <v>683</v>
      </c>
      <c r="C65" s="433" t="s">
        <v>684</v>
      </c>
      <c r="D65" s="433">
        <v>124898</v>
      </c>
    </row>
    <row r="66" spans="1:4" s="61" customFormat="1">
      <c r="A66" s="435"/>
      <c r="B66" s="433"/>
      <c r="C66" s="433"/>
      <c r="D66" s="433"/>
    </row>
    <row r="67" spans="1:4" s="61" customFormat="1" ht="28.8">
      <c r="A67" s="160" t="s">
        <v>754</v>
      </c>
      <c r="B67" s="160" t="s">
        <v>685</v>
      </c>
      <c r="C67" s="160" t="s">
        <v>686</v>
      </c>
      <c r="D67" s="160">
        <v>124907</v>
      </c>
    </row>
    <row r="68" spans="1:4" s="61" customFormat="1" ht="28.8">
      <c r="A68" s="160" t="s">
        <v>755</v>
      </c>
      <c r="B68" s="160" t="s">
        <v>687</v>
      </c>
      <c r="C68" s="160" t="s">
        <v>688</v>
      </c>
      <c r="D68" s="160">
        <v>124607</v>
      </c>
    </row>
    <row r="69" spans="1:4" s="61" customFormat="1" ht="28.8">
      <c r="A69" s="160" t="s">
        <v>756</v>
      </c>
      <c r="B69" s="160" t="s">
        <v>689</v>
      </c>
      <c r="C69" s="160" t="s">
        <v>690</v>
      </c>
      <c r="D69" s="160">
        <v>124462</v>
      </c>
    </row>
    <row r="70" spans="1:4" s="61" customFormat="1" ht="28.8">
      <c r="A70" s="160" t="s">
        <v>757</v>
      </c>
      <c r="B70" s="160" t="s">
        <v>691</v>
      </c>
      <c r="C70" s="160" t="s">
        <v>692</v>
      </c>
      <c r="D70" s="160">
        <v>124467</v>
      </c>
    </row>
    <row r="71" spans="1:4" s="61" customFormat="1" ht="28.8">
      <c r="A71" s="160" t="s">
        <v>758</v>
      </c>
      <c r="B71" s="160" t="s">
        <v>693</v>
      </c>
      <c r="C71" s="160" t="s">
        <v>694</v>
      </c>
      <c r="D71" s="160">
        <v>124473</v>
      </c>
    </row>
    <row r="72" spans="1:4" s="61" customFormat="1" ht="28.8">
      <c r="A72" s="160" t="s">
        <v>759</v>
      </c>
      <c r="B72" s="160" t="s">
        <v>695</v>
      </c>
      <c r="C72" s="160" t="s">
        <v>696</v>
      </c>
      <c r="D72" s="160">
        <v>124524</v>
      </c>
    </row>
    <row r="73" spans="1:4" s="61" customFormat="1" ht="28.8">
      <c r="A73" s="160" t="s">
        <v>760</v>
      </c>
      <c r="B73" s="160" t="s">
        <v>697</v>
      </c>
      <c r="C73" s="160" t="s">
        <v>698</v>
      </c>
      <c r="D73" s="160">
        <v>124527</v>
      </c>
    </row>
    <row r="74" spans="1:4" s="61" customFormat="1" ht="28.8">
      <c r="A74" s="160" t="s">
        <v>761</v>
      </c>
      <c r="B74" s="160" t="s">
        <v>699</v>
      </c>
      <c r="C74" s="160" t="s">
        <v>700</v>
      </c>
      <c r="D74" s="160">
        <v>124567</v>
      </c>
    </row>
    <row r="75" spans="1:4" s="61" customFormat="1" ht="28.8">
      <c r="A75" s="160" t="s">
        <v>762</v>
      </c>
      <c r="B75" s="160" t="s">
        <v>701</v>
      </c>
      <c r="C75" s="160" t="s">
        <v>702</v>
      </c>
      <c r="D75" s="160">
        <v>124573</v>
      </c>
    </row>
    <row r="76" spans="1:4" s="61" customFormat="1" ht="28.8">
      <c r="A76" s="160" t="s">
        <v>763</v>
      </c>
      <c r="B76" s="160" t="s">
        <v>703</v>
      </c>
      <c r="C76" s="160" t="s">
        <v>704</v>
      </c>
      <c r="D76" s="160">
        <v>124655</v>
      </c>
    </row>
    <row r="77" spans="1:4" s="61" customFormat="1" ht="28.8">
      <c r="A77" s="160" t="s">
        <v>764</v>
      </c>
      <c r="B77" s="160" t="s">
        <v>705</v>
      </c>
      <c r="C77" s="160" t="s">
        <v>706</v>
      </c>
      <c r="D77" s="160">
        <v>124656</v>
      </c>
    </row>
    <row r="78" spans="1:4" s="61" customFormat="1" ht="28.8">
      <c r="A78" s="160" t="s">
        <v>765</v>
      </c>
      <c r="B78" s="160" t="s">
        <v>707</v>
      </c>
      <c r="C78" s="160" t="s">
        <v>708</v>
      </c>
      <c r="D78" s="160">
        <v>124661</v>
      </c>
    </row>
    <row r="79" spans="1:4" s="61" customFormat="1" ht="28.8">
      <c r="A79" s="160" t="s">
        <v>766</v>
      </c>
      <c r="B79" s="160" t="s">
        <v>709</v>
      </c>
      <c r="C79" s="160" t="s">
        <v>710</v>
      </c>
      <c r="D79" s="160">
        <v>124662</v>
      </c>
    </row>
    <row r="80" spans="1:4" s="61" customFormat="1">
      <c r="A80" s="434" t="s">
        <v>767</v>
      </c>
      <c r="B80" s="433" t="s">
        <v>768</v>
      </c>
      <c r="C80" s="433" t="s">
        <v>711</v>
      </c>
      <c r="D80" s="433">
        <v>139661</v>
      </c>
    </row>
    <row r="81" spans="1:4" s="61" customFormat="1">
      <c r="A81" s="435"/>
      <c r="B81" s="433"/>
      <c r="C81" s="433"/>
      <c r="D81" s="433"/>
    </row>
    <row r="82" spans="1:4" s="61" customFormat="1" ht="28.8">
      <c r="A82" s="160" t="s">
        <v>769</v>
      </c>
      <c r="B82" s="160" t="s">
        <v>770</v>
      </c>
      <c r="C82" s="160" t="s">
        <v>712</v>
      </c>
      <c r="D82" s="160">
        <v>139664</v>
      </c>
    </row>
    <row r="83" spans="1:4" s="61" customFormat="1" ht="28.8">
      <c r="A83" s="160" t="s">
        <v>771</v>
      </c>
      <c r="B83" s="160" t="s">
        <v>772</v>
      </c>
      <c r="C83" s="160" t="s">
        <v>713</v>
      </c>
      <c r="D83" s="160">
        <v>139667</v>
      </c>
    </row>
    <row r="84" spans="1:4" s="61" customFormat="1" ht="28.8">
      <c r="A84" s="160" t="s">
        <v>773</v>
      </c>
      <c r="B84" s="160" t="s">
        <v>774</v>
      </c>
      <c r="C84" s="160" t="s">
        <v>714</v>
      </c>
      <c r="D84" s="160">
        <v>139706</v>
      </c>
    </row>
    <row r="85" spans="1:4" s="61" customFormat="1" ht="28.8">
      <c r="A85" s="160" t="s">
        <v>775</v>
      </c>
      <c r="B85" s="160" t="s">
        <v>776</v>
      </c>
      <c r="C85" s="160" t="s">
        <v>715</v>
      </c>
      <c r="D85" s="160">
        <v>139707</v>
      </c>
    </row>
    <row r="86" spans="1:4" s="61" customFormat="1" ht="28.8">
      <c r="A86" s="160" t="s">
        <v>777</v>
      </c>
      <c r="B86" s="160" t="s">
        <v>778</v>
      </c>
      <c r="C86" s="160" t="s">
        <v>716</v>
      </c>
      <c r="D86" s="160">
        <v>139709</v>
      </c>
    </row>
    <row r="87" spans="1:4" s="61" customFormat="1" ht="28.8">
      <c r="A87" s="160" t="s">
        <v>779</v>
      </c>
      <c r="B87" s="160" t="s">
        <v>780</v>
      </c>
      <c r="C87" s="160" t="s">
        <v>717</v>
      </c>
      <c r="D87" s="160">
        <v>139712</v>
      </c>
    </row>
    <row r="88" spans="1:4" s="61" customFormat="1" ht="28.8">
      <c r="A88" s="160" t="s">
        <v>781</v>
      </c>
      <c r="B88" s="160" t="s">
        <v>782</v>
      </c>
      <c r="C88" s="160" t="s">
        <v>718</v>
      </c>
      <c r="D88" s="160">
        <v>139716</v>
      </c>
    </row>
    <row r="89" spans="1:4" s="61" customFormat="1" ht="28.8">
      <c r="A89" s="160" t="s">
        <v>783</v>
      </c>
      <c r="B89" s="160" t="s">
        <v>784</v>
      </c>
      <c r="C89" s="160" t="s">
        <v>719</v>
      </c>
      <c r="D89" s="160">
        <v>139732</v>
      </c>
    </row>
    <row r="90" spans="1:4" s="61" customFormat="1" ht="28.8">
      <c r="A90" s="160" t="s">
        <v>785</v>
      </c>
      <c r="B90" s="160" t="s">
        <v>786</v>
      </c>
      <c r="C90" s="160" t="s">
        <v>720</v>
      </c>
      <c r="D90" s="160">
        <v>139736</v>
      </c>
    </row>
    <row r="91" spans="1:4" s="61" customFormat="1" ht="28.8">
      <c r="A91" s="160" t="s">
        <v>787</v>
      </c>
      <c r="B91" s="160" t="s">
        <v>788</v>
      </c>
      <c r="C91" s="160" t="s">
        <v>721</v>
      </c>
      <c r="D91" s="160">
        <v>139771</v>
      </c>
    </row>
    <row r="92" spans="1:4" s="61" customFormat="1" ht="28.8">
      <c r="A92" s="160" t="s">
        <v>789</v>
      </c>
      <c r="B92" s="160" t="s">
        <v>790</v>
      </c>
      <c r="C92" s="160" t="s">
        <v>722</v>
      </c>
      <c r="D92" s="160">
        <v>139772</v>
      </c>
    </row>
    <row r="93" spans="1:4" s="61" customFormat="1" ht="28.8">
      <c r="A93" s="160" t="s">
        <v>791</v>
      </c>
      <c r="B93" s="160" t="s">
        <v>792</v>
      </c>
      <c r="C93" s="160" t="s">
        <v>723</v>
      </c>
      <c r="D93" s="160">
        <v>139785</v>
      </c>
    </row>
    <row r="94" spans="1:4" s="61" customFormat="1" ht="28.8">
      <c r="A94" s="160" t="s">
        <v>793</v>
      </c>
      <c r="B94" s="160" t="s">
        <v>794</v>
      </c>
      <c r="C94" s="160" t="s">
        <v>724</v>
      </c>
      <c r="D94" s="160">
        <v>139786</v>
      </c>
    </row>
    <row r="95" spans="1:4" s="61" customFormat="1">
      <c r="A95" s="434" t="s">
        <v>795</v>
      </c>
      <c r="B95" s="433" t="s">
        <v>796</v>
      </c>
      <c r="C95" s="433" t="s">
        <v>725</v>
      </c>
      <c r="D95" s="433">
        <v>139661</v>
      </c>
    </row>
    <row r="96" spans="1:4" s="61" customFormat="1">
      <c r="A96" s="435"/>
      <c r="B96" s="433"/>
      <c r="C96" s="433"/>
      <c r="D96" s="433"/>
    </row>
    <row r="97" spans="1:4" s="61" customFormat="1" ht="28.8">
      <c r="A97" s="160" t="s">
        <v>797</v>
      </c>
      <c r="B97" s="160" t="s">
        <v>798</v>
      </c>
      <c r="C97" s="160" t="s">
        <v>726</v>
      </c>
      <c r="D97" s="160">
        <v>139664</v>
      </c>
    </row>
    <row r="98" spans="1:4" s="61" customFormat="1" ht="28.8">
      <c r="A98" s="160" t="s">
        <v>799</v>
      </c>
      <c r="B98" s="160" t="s">
        <v>800</v>
      </c>
      <c r="C98" s="160" t="s">
        <v>727</v>
      </c>
      <c r="D98" s="160">
        <v>139667</v>
      </c>
    </row>
    <row r="99" spans="1:4" s="61" customFormat="1" ht="28.8">
      <c r="A99" s="160" t="s">
        <v>801</v>
      </c>
      <c r="B99" s="160" t="s">
        <v>802</v>
      </c>
      <c r="C99" s="160" t="s">
        <v>728</v>
      </c>
      <c r="D99" s="160">
        <v>139706</v>
      </c>
    </row>
    <row r="100" spans="1:4" s="61" customFormat="1" ht="28.8">
      <c r="A100" s="160" t="s">
        <v>803</v>
      </c>
      <c r="B100" s="160" t="s">
        <v>804</v>
      </c>
      <c r="C100" s="160" t="s">
        <v>729</v>
      </c>
      <c r="D100" s="160">
        <v>139707</v>
      </c>
    </row>
    <row r="101" spans="1:4" s="61" customFormat="1" ht="28.8">
      <c r="A101" s="160" t="s">
        <v>805</v>
      </c>
      <c r="B101" s="160" t="s">
        <v>806</v>
      </c>
      <c r="C101" s="160" t="s">
        <v>730</v>
      </c>
      <c r="D101" s="160">
        <v>139709</v>
      </c>
    </row>
    <row r="102" spans="1:4" s="61" customFormat="1" ht="28.8">
      <c r="A102" s="160" t="s">
        <v>807</v>
      </c>
      <c r="B102" s="160" t="s">
        <v>808</v>
      </c>
      <c r="C102" s="160" t="s">
        <v>731</v>
      </c>
      <c r="D102" s="160">
        <v>139712</v>
      </c>
    </row>
    <row r="103" spans="1:4" s="61" customFormat="1" ht="28.8">
      <c r="A103" s="160" t="s">
        <v>809</v>
      </c>
      <c r="B103" s="160" t="s">
        <v>810</v>
      </c>
      <c r="C103" s="160" t="s">
        <v>732</v>
      </c>
      <c r="D103" s="160">
        <v>139716</v>
      </c>
    </row>
    <row r="104" spans="1:4" s="61" customFormat="1" ht="37.5" customHeight="1">
      <c r="A104" s="160" t="s">
        <v>811</v>
      </c>
      <c r="B104" s="160" t="s">
        <v>812</v>
      </c>
      <c r="C104" s="160" t="s">
        <v>733</v>
      </c>
      <c r="D104" s="160">
        <v>139732</v>
      </c>
    </row>
    <row r="105" spans="1:4" s="61" customFormat="1" ht="28.8">
      <c r="A105" s="160" t="s">
        <v>813</v>
      </c>
      <c r="B105" s="160" t="s">
        <v>814</v>
      </c>
      <c r="C105" s="160" t="s">
        <v>734</v>
      </c>
      <c r="D105" s="160">
        <v>139736</v>
      </c>
    </row>
    <row r="106" spans="1:4" s="61" customFormat="1" ht="28.8">
      <c r="A106" s="160" t="s">
        <v>815</v>
      </c>
      <c r="B106" s="160" t="s">
        <v>816</v>
      </c>
      <c r="C106" s="160" t="s">
        <v>735</v>
      </c>
      <c r="D106" s="160">
        <v>139771</v>
      </c>
    </row>
    <row r="107" spans="1:4" s="61" customFormat="1" ht="28.8">
      <c r="A107" s="160" t="s">
        <v>817</v>
      </c>
      <c r="B107" s="160" t="s">
        <v>818</v>
      </c>
      <c r="C107" s="160" t="s">
        <v>736</v>
      </c>
      <c r="D107" s="160">
        <v>139772</v>
      </c>
    </row>
    <row r="108" spans="1:4" s="61" customFormat="1" ht="39.6" customHeight="1">
      <c r="A108" s="160" t="s">
        <v>819</v>
      </c>
      <c r="B108" s="160" t="s">
        <v>820</v>
      </c>
      <c r="C108" s="160" t="s">
        <v>737</v>
      </c>
      <c r="D108" s="160">
        <v>139785</v>
      </c>
    </row>
    <row r="109" spans="1:4" s="61" customFormat="1" ht="28.8">
      <c r="A109" s="160" t="s">
        <v>821</v>
      </c>
      <c r="B109" s="160" t="s">
        <v>822</v>
      </c>
      <c r="C109" s="160" t="s">
        <v>738</v>
      </c>
      <c r="D109" s="160">
        <v>139786</v>
      </c>
    </row>
    <row r="110" spans="1:4" s="61" customFormat="1" ht="51.75" customHeight="1"/>
    <row r="111" spans="1:4" s="61" customFormat="1"/>
  </sheetData>
  <mergeCells count="22">
    <mergeCell ref="B95:B96"/>
    <mergeCell ref="C95:C96"/>
    <mergeCell ref="D95:D96"/>
    <mergeCell ref="A65:A66"/>
    <mergeCell ref="B65:B66"/>
    <mergeCell ref="C65:C66"/>
    <mergeCell ref="D65:D66"/>
    <mergeCell ref="A80:A81"/>
    <mergeCell ref="A95:A96"/>
    <mergeCell ref="A7:K7"/>
    <mergeCell ref="B19:E19"/>
    <mergeCell ref="B41:D41"/>
    <mergeCell ref="A48:L48"/>
    <mergeCell ref="B80:B81"/>
    <mergeCell ref="C80:C81"/>
    <mergeCell ref="D80:D81"/>
    <mergeCell ref="A1:G1"/>
    <mergeCell ref="F3:H3"/>
    <mergeCell ref="C4:C5"/>
    <mergeCell ref="E4:E5"/>
    <mergeCell ref="F4:H4"/>
    <mergeCell ref="F5:H5"/>
  </mergeCells>
  <pageMargins left="0.70866141732283472" right="0.70866141732283472" top="0.35433070866141736" bottom="0.35433070866141736" header="0.11811023622047245" footer="0.11811023622047245"/>
  <pageSetup paperSize="9" scale="30" fitToHeight="0" orientation="portrait" r:id="rId1"/>
  <headerFooter>
    <oddFooter>&amp;C&amp;8&amp;P di &amp;N</oddFooter>
  </headerFooter>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08E8-5F83-4A5B-A2FF-EA6D03ADAF34}">
  <sheetPr>
    <pageSetUpPr fitToPage="1"/>
  </sheetPr>
  <dimension ref="A1:O80"/>
  <sheetViews>
    <sheetView topLeftCell="A75" zoomScale="80" zoomScaleNormal="80" workbookViewId="0">
      <selection activeCell="G27" sqref="G27"/>
    </sheetView>
  </sheetViews>
  <sheetFormatPr defaultRowHeight="14.4"/>
  <cols>
    <col min="2" max="2" width="15.44140625" customWidth="1"/>
    <col min="3" max="3" width="13.6640625" customWidth="1"/>
    <col min="4" max="4" width="32.33203125" customWidth="1"/>
    <col min="5" max="5" width="19.44140625" customWidth="1"/>
    <col min="6" max="6" width="24.5546875" customWidth="1"/>
    <col min="7" max="7" width="33.6640625" customWidth="1"/>
    <col min="8" max="8" width="14.33203125" customWidth="1"/>
    <col min="9" max="9" width="16.33203125" customWidth="1"/>
    <col min="10" max="10" width="15.6640625" customWidth="1"/>
    <col min="11" max="11" width="18.88671875" customWidth="1"/>
    <col min="12" max="12" width="14.88671875" customWidth="1"/>
    <col min="13" max="13" width="19.109375" customWidth="1"/>
  </cols>
  <sheetData>
    <row r="1" spans="1:15" s="5" customFormat="1" ht="92.25" customHeight="1">
      <c r="A1" s="355" t="s">
        <v>11</v>
      </c>
      <c r="B1" s="355"/>
      <c r="C1" s="355"/>
      <c r="D1" s="355"/>
      <c r="E1" s="355"/>
      <c r="F1" s="355"/>
      <c r="G1" s="355"/>
      <c r="H1" s="4"/>
      <c r="I1" s="4"/>
      <c r="J1" s="4"/>
      <c r="K1" s="4"/>
      <c r="L1" s="4"/>
    </row>
    <row r="2" spans="1:15" s="5" customFormat="1" ht="15" customHeight="1">
      <c r="A2" s="3"/>
      <c r="B2" s="3"/>
      <c r="C2" s="3"/>
      <c r="D2" s="3"/>
      <c r="E2" s="3"/>
      <c r="F2" s="3"/>
      <c r="G2" s="3"/>
      <c r="H2" s="4"/>
      <c r="I2" s="4"/>
      <c r="J2" s="4"/>
      <c r="K2" s="4"/>
      <c r="L2" s="4"/>
    </row>
    <row r="3" spans="1:15" s="5" customFormat="1" ht="30.75" customHeight="1">
      <c r="A3" s="3"/>
      <c r="B3" s="3"/>
      <c r="C3" s="59" t="s">
        <v>0</v>
      </c>
      <c r="D3" s="59" t="s">
        <v>482</v>
      </c>
      <c r="E3" s="59" t="s">
        <v>483</v>
      </c>
      <c r="F3" s="441" t="s">
        <v>1</v>
      </c>
      <c r="G3" s="442"/>
      <c r="H3" s="442"/>
      <c r="I3" s="4"/>
      <c r="J3" s="4"/>
      <c r="K3" s="4"/>
      <c r="L3" s="4"/>
    </row>
    <row r="4" spans="1:15" s="5" customFormat="1" ht="68.25" customHeight="1">
      <c r="A4" s="3"/>
      <c r="B4" s="3"/>
      <c r="C4" s="440">
        <v>2</v>
      </c>
      <c r="D4" s="212" t="s">
        <v>484</v>
      </c>
      <c r="E4" s="212" t="s">
        <v>490</v>
      </c>
      <c r="F4" s="384" t="s">
        <v>491</v>
      </c>
      <c r="G4" s="384"/>
      <c r="H4" s="384"/>
      <c r="I4" s="4"/>
      <c r="J4" s="4"/>
      <c r="K4" s="4"/>
      <c r="L4" s="4"/>
    </row>
    <row r="5" spans="1:15" s="5" customFormat="1" ht="57" customHeight="1">
      <c r="A5" s="3"/>
      <c r="B5" s="3"/>
      <c r="C5" s="440"/>
      <c r="D5" s="212" t="s">
        <v>487</v>
      </c>
      <c r="E5" s="212" t="s">
        <v>490</v>
      </c>
      <c r="F5" s="373" t="s">
        <v>492</v>
      </c>
      <c r="G5" s="373"/>
      <c r="H5" s="373"/>
      <c r="I5" s="4"/>
      <c r="J5" s="4"/>
      <c r="K5" s="4"/>
      <c r="L5" s="4"/>
    </row>
    <row r="6" spans="1:15" s="6" customFormat="1" ht="15.6">
      <c r="H6" s="7"/>
    </row>
    <row r="7" spans="1:15" ht="15.6">
      <c r="A7" s="360" t="s">
        <v>489</v>
      </c>
      <c r="B7" s="360"/>
      <c r="C7" s="360"/>
      <c r="D7" s="360"/>
      <c r="E7" s="360"/>
      <c r="F7" s="360"/>
      <c r="G7" s="360"/>
      <c r="H7" s="360"/>
      <c r="I7" s="360"/>
      <c r="J7" s="360"/>
      <c r="K7" s="360"/>
      <c r="L7" s="21"/>
      <c r="M7" s="6"/>
    </row>
    <row r="8" spans="1:15" s="95" customFormat="1" ht="28.5" customHeight="1">
      <c r="A8" s="94"/>
      <c r="B8" s="94"/>
      <c r="C8" s="94"/>
      <c r="D8" s="94"/>
      <c r="E8" s="94"/>
      <c r="F8" s="94"/>
      <c r="G8" s="94"/>
      <c r="H8" s="64"/>
      <c r="I8" s="60"/>
      <c r="J8" s="65"/>
      <c r="K8" s="65"/>
      <c r="M8" s="60"/>
      <c r="N8" s="61"/>
      <c r="O8" s="61"/>
    </row>
    <row r="9" spans="1:15" s="61" customFormat="1" ht="126.75" customHeight="1">
      <c r="A9" s="59" t="s">
        <v>0</v>
      </c>
      <c r="B9" s="59" t="s">
        <v>1</v>
      </c>
      <c r="C9" s="59" t="s">
        <v>137</v>
      </c>
      <c r="D9" s="59" t="s">
        <v>138</v>
      </c>
      <c r="E9" s="59" t="s">
        <v>2</v>
      </c>
      <c r="F9" s="59" t="s">
        <v>3</v>
      </c>
      <c r="G9" s="59" t="s">
        <v>4</v>
      </c>
      <c r="H9" s="38" t="s">
        <v>9</v>
      </c>
      <c r="I9" s="59" t="s">
        <v>10</v>
      </c>
    </row>
    <row r="10" spans="1:15" s="61" customFormat="1" ht="258" customHeight="1">
      <c r="A10" s="208" t="s">
        <v>230</v>
      </c>
      <c r="B10" s="80" t="s">
        <v>239</v>
      </c>
      <c r="C10" s="214" t="s">
        <v>601</v>
      </c>
      <c r="D10" s="80" t="s">
        <v>218</v>
      </c>
      <c r="E10" s="208" t="s">
        <v>109</v>
      </c>
      <c r="F10" s="81" t="s">
        <v>231</v>
      </c>
      <c r="G10" s="81" t="s">
        <v>24</v>
      </c>
      <c r="H10" s="66">
        <v>750</v>
      </c>
      <c r="I10" s="84">
        <v>1</v>
      </c>
    </row>
    <row r="11" spans="1:15" s="61" customFormat="1" ht="15" customHeight="1">
      <c r="A11" s="62"/>
      <c r="B11" s="62"/>
      <c r="C11" s="62"/>
      <c r="D11" s="62"/>
      <c r="E11" s="62"/>
      <c r="F11" s="62"/>
      <c r="G11" s="62"/>
      <c r="H11" s="62"/>
      <c r="I11" s="62"/>
      <c r="J11" s="62"/>
      <c r="K11" s="62"/>
      <c r="L11" s="63"/>
      <c r="M11" s="60"/>
    </row>
    <row r="12" spans="1:15" s="61" customFormat="1" ht="38.25" customHeight="1">
      <c r="H12" s="64"/>
      <c r="J12" s="65"/>
      <c r="K12" s="65"/>
    </row>
    <row r="13" spans="1:15" s="61" customFormat="1" ht="115.2">
      <c r="A13" s="59" t="s">
        <v>0</v>
      </c>
      <c r="B13" s="59" t="s">
        <v>1</v>
      </c>
      <c r="C13" s="59" t="s">
        <v>137</v>
      </c>
      <c r="D13" s="59" t="s">
        <v>138</v>
      </c>
      <c r="E13" s="59" t="s">
        <v>2</v>
      </c>
      <c r="F13" s="59" t="s">
        <v>3</v>
      </c>
      <c r="G13" s="59" t="s">
        <v>4</v>
      </c>
      <c r="H13" s="59" t="s">
        <v>9</v>
      </c>
      <c r="I13" s="59" t="s">
        <v>10</v>
      </c>
      <c r="M13" s="60"/>
    </row>
    <row r="14" spans="1:15" s="61" customFormat="1" ht="256.95" customHeight="1">
      <c r="A14" s="207" t="s">
        <v>232</v>
      </c>
      <c r="B14" s="85" t="s">
        <v>240</v>
      </c>
      <c r="C14" s="214" t="s">
        <v>601</v>
      </c>
      <c r="D14" s="80" t="s">
        <v>218</v>
      </c>
      <c r="E14" s="208" t="s">
        <v>109</v>
      </c>
      <c r="F14" s="81" t="s">
        <v>233</v>
      </c>
      <c r="G14" s="81" t="s">
        <v>24</v>
      </c>
      <c r="H14" s="66">
        <v>800</v>
      </c>
      <c r="I14" s="84">
        <v>1</v>
      </c>
      <c r="M14" s="60"/>
    </row>
    <row r="15" spans="1:15" s="61" customFormat="1" ht="20.25" customHeight="1">
      <c r="A15" s="62"/>
      <c r="B15" s="62"/>
      <c r="C15" s="62"/>
      <c r="D15" s="62"/>
      <c r="E15" s="62"/>
      <c r="F15" s="62"/>
      <c r="G15" s="62"/>
      <c r="H15" s="62"/>
      <c r="I15" s="62"/>
      <c r="J15" s="62"/>
      <c r="K15" s="62"/>
      <c r="L15" s="62"/>
      <c r="M15" s="60"/>
    </row>
    <row r="16" spans="1:15" s="61" customFormat="1" ht="25.5" customHeight="1">
      <c r="G16" s="69"/>
      <c r="H16" s="69"/>
      <c r="J16" s="69"/>
      <c r="L16" s="69"/>
      <c r="M16" s="69"/>
      <c r="N16" s="69"/>
    </row>
    <row r="17" spans="1:15" s="61" customFormat="1" ht="121.5" customHeight="1">
      <c r="A17" s="69"/>
      <c r="B17" s="59" t="s">
        <v>1</v>
      </c>
      <c r="C17" s="59" t="s">
        <v>137</v>
      </c>
      <c r="D17" s="59" t="s">
        <v>138</v>
      </c>
      <c r="E17" s="59" t="s">
        <v>9</v>
      </c>
      <c r="G17" s="69"/>
      <c r="H17" s="70" t="s">
        <v>1</v>
      </c>
      <c r="I17" s="59" t="s">
        <v>137</v>
      </c>
      <c r="J17" s="59" t="s">
        <v>138</v>
      </c>
      <c r="K17" s="59" t="s">
        <v>9</v>
      </c>
      <c r="L17" s="69"/>
      <c r="M17" s="69"/>
    </row>
    <row r="18" spans="1:15" s="61" customFormat="1" ht="175.2" customHeight="1">
      <c r="B18" s="85" t="s">
        <v>241</v>
      </c>
      <c r="C18" s="81" t="s">
        <v>217</v>
      </c>
      <c r="D18" s="80" t="s">
        <v>234</v>
      </c>
      <c r="E18" s="87">
        <v>667.5</v>
      </c>
      <c r="F18" s="69"/>
      <c r="G18" s="69"/>
      <c r="H18" s="85" t="s">
        <v>242</v>
      </c>
      <c r="I18" s="81" t="s">
        <v>217</v>
      </c>
      <c r="J18" s="80" t="s">
        <v>234</v>
      </c>
      <c r="K18" s="87">
        <v>712</v>
      </c>
      <c r="L18" s="69"/>
      <c r="M18" s="69"/>
    </row>
    <row r="19" spans="1:15" s="61" customFormat="1">
      <c r="L19" s="69"/>
    </row>
    <row r="20" spans="1:15" s="61" customFormat="1">
      <c r="L20" s="69"/>
    </row>
    <row r="21" spans="1:15" s="97" customFormat="1" ht="35.25" customHeight="1">
      <c r="B21" s="351" t="s">
        <v>8</v>
      </c>
      <c r="C21" s="352"/>
      <c r="D21" s="352"/>
      <c r="E21" s="352"/>
      <c r="F21" s="352"/>
      <c r="G21" s="98"/>
      <c r="N21" s="99"/>
      <c r="O21" s="99"/>
    </row>
    <row r="22" spans="1:15" s="99" customFormat="1" ht="42.75" customHeight="1">
      <c r="B22" s="59" t="s">
        <v>6</v>
      </c>
      <c r="C22" s="59" t="s">
        <v>5</v>
      </c>
      <c r="D22" s="59" t="s">
        <v>3</v>
      </c>
      <c r="E22" s="59" t="s">
        <v>7</v>
      </c>
      <c r="F22" s="100" t="s">
        <v>143</v>
      </c>
      <c r="H22" s="101"/>
      <c r="J22" s="97"/>
      <c r="K22" s="97"/>
      <c r="L22" s="97"/>
      <c r="M22" s="97"/>
    </row>
    <row r="23" spans="1:15" s="99" customFormat="1" ht="43.2">
      <c r="B23" s="184" t="s">
        <v>110</v>
      </c>
      <c r="C23" s="184" t="s">
        <v>111</v>
      </c>
      <c r="D23" s="184" t="s">
        <v>112</v>
      </c>
      <c r="E23" s="185">
        <v>1994779</v>
      </c>
      <c r="F23" s="438" t="s">
        <v>221</v>
      </c>
      <c r="J23" s="97"/>
      <c r="K23" s="97"/>
      <c r="L23" s="97"/>
      <c r="M23" s="97"/>
    </row>
    <row r="24" spans="1:15" s="99" customFormat="1" ht="43.2">
      <c r="B24" s="185" t="s">
        <v>113</v>
      </c>
      <c r="C24" s="185" t="s">
        <v>114</v>
      </c>
      <c r="D24" s="185" t="s">
        <v>115</v>
      </c>
      <c r="E24" s="185">
        <v>1734877</v>
      </c>
      <c r="F24" s="438"/>
      <c r="J24" s="97"/>
      <c r="K24" s="97"/>
      <c r="L24" s="97"/>
      <c r="M24" s="97"/>
    </row>
    <row r="25" spans="1:15" s="99" customFormat="1" ht="43.2">
      <c r="B25" s="185" t="s">
        <v>25</v>
      </c>
      <c r="C25" s="185" t="s">
        <v>26</v>
      </c>
      <c r="D25" s="185" t="s">
        <v>27</v>
      </c>
      <c r="E25" s="185">
        <v>43521</v>
      </c>
      <c r="F25" s="438"/>
      <c r="J25" s="97"/>
      <c r="K25" s="97"/>
      <c r="L25" s="97"/>
      <c r="M25" s="97"/>
    </row>
    <row r="26" spans="1:15" s="99" customFormat="1" ht="57.6">
      <c r="B26" s="185" t="s">
        <v>28</v>
      </c>
      <c r="C26" s="185" t="s">
        <v>26</v>
      </c>
      <c r="D26" s="185" t="s">
        <v>29</v>
      </c>
      <c r="E26" s="185">
        <v>43521</v>
      </c>
      <c r="F26" s="438"/>
      <c r="J26" s="97"/>
      <c r="K26" s="97"/>
      <c r="L26" s="97"/>
      <c r="M26" s="97"/>
    </row>
    <row r="27" spans="1:15" s="99" customFormat="1" ht="43.2">
      <c r="B27" s="185" t="s">
        <v>30</v>
      </c>
      <c r="C27" s="185" t="s">
        <v>31</v>
      </c>
      <c r="D27" s="185" t="s">
        <v>32</v>
      </c>
      <c r="E27" s="185">
        <v>2091211</v>
      </c>
      <c r="F27" s="438"/>
      <c r="J27" s="97"/>
      <c r="K27" s="97"/>
      <c r="L27" s="97"/>
      <c r="M27" s="97"/>
    </row>
    <row r="28" spans="1:15" s="99" customFormat="1" ht="72">
      <c r="B28" s="185" t="s">
        <v>33</v>
      </c>
      <c r="C28" s="185" t="s">
        <v>34</v>
      </c>
      <c r="D28" s="185" t="s">
        <v>35</v>
      </c>
      <c r="E28" s="185">
        <v>2086238</v>
      </c>
      <c r="F28" s="438"/>
      <c r="J28" s="97"/>
      <c r="K28" s="97"/>
      <c r="L28" s="97"/>
      <c r="M28" s="97"/>
    </row>
    <row r="29" spans="1:15" s="99" customFormat="1" ht="72">
      <c r="B29" s="185" t="s">
        <v>36</v>
      </c>
      <c r="C29" s="185" t="s">
        <v>34</v>
      </c>
      <c r="D29" s="185" t="s">
        <v>37</v>
      </c>
      <c r="E29" s="185">
        <v>2086239</v>
      </c>
      <c r="F29" s="438"/>
      <c r="J29" s="97"/>
      <c r="K29" s="97"/>
      <c r="L29" s="97"/>
      <c r="M29" s="97"/>
    </row>
    <row r="30" spans="1:15" s="99" customFormat="1" ht="72">
      <c r="B30" s="185" t="s">
        <v>38</v>
      </c>
      <c r="C30" s="185" t="s">
        <v>34</v>
      </c>
      <c r="D30" s="185" t="s">
        <v>39</v>
      </c>
      <c r="E30" s="185">
        <v>2086242</v>
      </c>
      <c r="F30" s="438"/>
      <c r="J30" s="97"/>
      <c r="K30" s="97"/>
      <c r="L30" s="97"/>
      <c r="M30" s="97"/>
    </row>
    <row r="31" spans="1:15" s="99" customFormat="1" ht="72">
      <c r="B31" s="185" t="s">
        <v>40</v>
      </c>
      <c r="C31" s="185" t="s">
        <v>34</v>
      </c>
      <c r="D31" s="185" t="s">
        <v>41</v>
      </c>
      <c r="E31" s="185">
        <v>2086243</v>
      </c>
      <c r="F31" s="438"/>
      <c r="J31" s="97"/>
      <c r="K31" s="97"/>
      <c r="L31" s="97"/>
      <c r="M31" s="97"/>
    </row>
    <row r="32" spans="1:15" s="99" customFormat="1" ht="72">
      <c r="B32" s="185" t="s">
        <v>42</v>
      </c>
      <c r="C32" s="185" t="s">
        <v>43</v>
      </c>
      <c r="D32" s="185" t="s">
        <v>44</v>
      </c>
      <c r="E32" s="185">
        <v>1984118</v>
      </c>
      <c r="F32" s="438"/>
      <c r="J32" s="97"/>
      <c r="K32" s="97"/>
      <c r="L32" s="97"/>
      <c r="M32" s="97"/>
    </row>
    <row r="33" spans="2:13" s="99" customFormat="1" ht="72">
      <c r="B33" s="184" t="s">
        <v>45</v>
      </c>
      <c r="C33" s="185" t="s">
        <v>43</v>
      </c>
      <c r="D33" s="185" t="s">
        <v>46</v>
      </c>
      <c r="E33" s="185">
        <v>1984213</v>
      </c>
      <c r="F33" s="438"/>
      <c r="J33" s="97"/>
      <c r="K33" s="97"/>
      <c r="L33" s="97"/>
      <c r="M33" s="97"/>
    </row>
    <row r="34" spans="2:13" s="99" customFormat="1" ht="72">
      <c r="B34" s="185" t="s">
        <v>47</v>
      </c>
      <c r="C34" s="185" t="s">
        <v>43</v>
      </c>
      <c r="D34" s="185" t="s">
        <v>48</v>
      </c>
      <c r="E34" s="185">
        <v>1984231</v>
      </c>
      <c r="F34" s="438"/>
      <c r="J34" s="97"/>
      <c r="K34" s="97"/>
      <c r="L34" s="97"/>
      <c r="M34" s="97"/>
    </row>
    <row r="35" spans="2:13" s="99" customFormat="1" ht="72">
      <c r="B35" s="185" t="s">
        <v>49</v>
      </c>
      <c r="C35" s="185" t="s">
        <v>43</v>
      </c>
      <c r="D35" s="185" t="s">
        <v>50</v>
      </c>
      <c r="E35" s="185">
        <v>1984222</v>
      </c>
      <c r="F35" s="438"/>
      <c r="J35" s="97"/>
      <c r="K35" s="97"/>
      <c r="L35" s="97"/>
      <c r="M35" s="97"/>
    </row>
    <row r="36" spans="2:13" s="99" customFormat="1" ht="57.6">
      <c r="B36" s="185" t="s">
        <v>51</v>
      </c>
      <c r="C36" s="185" t="s">
        <v>52</v>
      </c>
      <c r="D36" s="185" t="s">
        <v>53</v>
      </c>
      <c r="E36" s="185">
        <v>1902980</v>
      </c>
      <c r="F36" s="438"/>
      <c r="J36" s="97"/>
      <c r="K36" s="97"/>
      <c r="L36" s="97"/>
      <c r="M36" s="97"/>
    </row>
    <row r="37" spans="2:13" s="99" customFormat="1" ht="57.6">
      <c r="B37" s="185" t="s">
        <v>54</v>
      </c>
      <c r="C37" s="185" t="s">
        <v>52</v>
      </c>
      <c r="D37" s="185" t="s">
        <v>55</v>
      </c>
      <c r="E37" s="185">
        <v>1903038</v>
      </c>
      <c r="F37" s="438"/>
      <c r="J37" s="97"/>
      <c r="K37" s="97"/>
      <c r="L37" s="97"/>
      <c r="M37" s="97"/>
    </row>
    <row r="38" spans="2:13" s="99" customFormat="1" ht="72">
      <c r="B38" s="184" t="s">
        <v>56</v>
      </c>
      <c r="C38" s="184" t="s">
        <v>57</v>
      </c>
      <c r="D38" s="185" t="s">
        <v>58</v>
      </c>
      <c r="E38" s="185">
        <v>1903152</v>
      </c>
      <c r="F38" s="438"/>
      <c r="J38" s="97"/>
      <c r="K38" s="97"/>
      <c r="L38" s="97"/>
      <c r="M38" s="97"/>
    </row>
    <row r="39" spans="2:13" s="99" customFormat="1" ht="72">
      <c r="B39" s="185" t="s">
        <v>59</v>
      </c>
      <c r="C39" s="184" t="s">
        <v>57</v>
      </c>
      <c r="D39" s="185" t="s">
        <v>60</v>
      </c>
      <c r="E39" s="185">
        <v>1903156</v>
      </c>
      <c r="F39" s="438"/>
      <c r="J39" s="97"/>
      <c r="K39" s="97"/>
      <c r="L39" s="97"/>
      <c r="M39" s="97"/>
    </row>
    <row r="40" spans="2:13" s="99" customFormat="1" ht="72">
      <c r="B40" s="185" t="s">
        <v>61</v>
      </c>
      <c r="C40" s="184" t="s">
        <v>57</v>
      </c>
      <c r="D40" s="185" t="s">
        <v>62</v>
      </c>
      <c r="E40" s="185">
        <v>1903151</v>
      </c>
      <c r="F40" s="438"/>
      <c r="J40" s="97"/>
      <c r="K40" s="97"/>
      <c r="L40" s="97"/>
      <c r="M40" s="97"/>
    </row>
    <row r="41" spans="2:13" s="99" customFormat="1" ht="72">
      <c r="B41" s="185" t="s">
        <v>63</v>
      </c>
      <c r="C41" s="184" t="s">
        <v>57</v>
      </c>
      <c r="D41" s="185" t="s">
        <v>64</v>
      </c>
      <c r="E41" s="185">
        <v>1903155</v>
      </c>
      <c r="F41" s="438"/>
      <c r="J41" s="97"/>
      <c r="K41" s="97"/>
      <c r="L41" s="97"/>
      <c r="M41" s="97"/>
    </row>
    <row r="42" spans="2:13" s="99" customFormat="1" ht="72">
      <c r="B42" s="185" t="s">
        <v>65</v>
      </c>
      <c r="C42" s="184" t="s">
        <v>57</v>
      </c>
      <c r="D42" s="185" t="s">
        <v>66</v>
      </c>
      <c r="E42" s="185">
        <v>1903154</v>
      </c>
      <c r="F42" s="438"/>
      <c r="J42" s="97"/>
      <c r="K42" s="97"/>
      <c r="L42" s="97"/>
      <c r="M42" s="97"/>
    </row>
    <row r="43" spans="2:13" s="99" customFormat="1" ht="72">
      <c r="B43" s="185" t="s">
        <v>67</v>
      </c>
      <c r="C43" s="184" t="s">
        <v>57</v>
      </c>
      <c r="D43" s="185" t="s">
        <v>68</v>
      </c>
      <c r="E43" s="185">
        <v>1903088</v>
      </c>
      <c r="F43" s="438"/>
      <c r="J43" s="97"/>
      <c r="K43" s="97"/>
      <c r="L43" s="97"/>
      <c r="M43" s="97"/>
    </row>
    <row r="44" spans="2:13" s="99" customFormat="1" ht="72">
      <c r="B44" s="185" t="s">
        <v>69</v>
      </c>
      <c r="C44" s="184" t="s">
        <v>57</v>
      </c>
      <c r="D44" s="185" t="s">
        <v>70</v>
      </c>
      <c r="E44" s="185">
        <v>1903153</v>
      </c>
      <c r="F44" s="438"/>
      <c r="J44" s="97"/>
      <c r="K44" s="97"/>
      <c r="L44" s="97"/>
      <c r="M44" s="97"/>
    </row>
    <row r="45" spans="2:13" s="99" customFormat="1" ht="72">
      <c r="B45" s="185" t="s">
        <v>71</v>
      </c>
      <c r="C45" s="185" t="s">
        <v>72</v>
      </c>
      <c r="D45" s="185" t="s">
        <v>73</v>
      </c>
      <c r="E45" s="185">
        <v>2254007</v>
      </c>
      <c r="F45" s="438"/>
      <c r="J45" s="97"/>
      <c r="K45" s="97"/>
      <c r="L45" s="97"/>
      <c r="M45" s="97"/>
    </row>
    <row r="46" spans="2:13" s="99" customFormat="1" ht="72">
      <c r="B46" s="184" t="s">
        <v>74</v>
      </c>
      <c r="C46" s="184" t="s">
        <v>75</v>
      </c>
      <c r="D46" s="184" t="s">
        <v>76</v>
      </c>
      <c r="E46" s="185">
        <v>1903188</v>
      </c>
      <c r="F46" s="438"/>
      <c r="J46" s="97"/>
      <c r="K46" s="97"/>
      <c r="L46" s="97"/>
      <c r="M46" s="97"/>
    </row>
    <row r="47" spans="2:13" s="99" customFormat="1" ht="72">
      <c r="B47" s="185" t="s">
        <v>77</v>
      </c>
      <c r="C47" s="184" t="s">
        <v>75</v>
      </c>
      <c r="D47" s="185" t="s">
        <v>78</v>
      </c>
      <c r="E47" s="185">
        <v>1903204</v>
      </c>
      <c r="F47" s="438"/>
      <c r="J47" s="97"/>
      <c r="K47" s="97"/>
      <c r="L47" s="97"/>
      <c r="M47" s="97"/>
    </row>
    <row r="48" spans="2:13" s="99" customFormat="1" ht="72">
      <c r="B48" s="185" t="s">
        <v>79</v>
      </c>
      <c r="C48" s="184" t="s">
        <v>75</v>
      </c>
      <c r="D48" s="185" t="s">
        <v>80</v>
      </c>
      <c r="E48" s="185">
        <v>1903206</v>
      </c>
      <c r="F48" s="438"/>
      <c r="J48" s="97"/>
      <c r="K48" s="97"/>
      <c r="L48" s="97"/>
      <c r="M48" s="97"/>
    </row>
    <row r="49" spans="1:13" s="99" customFormat="1" ht="72">
      <c r="B49" s="185" t="s">
        <v>81</v>
      </c>
      <c r="C49" s="184" t="s">
        <v>75</v>
      </c>
      <c r="D49" s="185" t="s">
        <v>82</v>
      </c>
      <c r="E49" s="185">
        <v>1903205</v>
      </c>
      <c r="F49" s="438"/>
      <c r="J49" s="97"/>
      <c r="K49" s="97"/>
      <c r="L49" s="97"/>
      <c r="M49" s="97"/>
    </row>
    <row r="50" spans="1:13" s="99" customFormat="1" ht="72">
      <c r="B50" s="184" t="s">
        <v>83</v>
      </c>
      <c r="C50" s="184" t="s">
        <v>75</v>
      </c>
      <c r="D50" s="184" t="s">
        <v>84</v>
      </c>
      <c r="E50" s="185">
        <v>1903203</v>
      </c>
      <c r="F50" s="438"/>
      <c r="J50" s="97"/>
      <c r="K50" s="97"/>
      <c r="L50" s="97"/>
      <c r="M50" s="97"/>
    </row>
    <row r="51" spans="1:13" s="99" customFormat="1" ht="72">
      <c r="B51" s="185" t="s">
        <v>85</v>
      </c>
      <c r="C51" s="184" t="s">
        <v>75</v>
      </c>
      <c r="D51" s="185" t="s">
        <v>86</v>
      </c>
      <c r="E51" s="185">
        <v>1903207</v>
      </c>
      <c r="F51" s="438"/>
      <c r="J51" s="97"/>
      <c r="K51" s="97"/>
      <c r="L51" s="97"/>
      <c r="M51" s="97"/>
    </row>
    <row r="52" spans="1:13" s="99" customFormat="1" ht="72">
      <c r="B52" s="185" t="s">
        <v>87</v>
      </c>
      <c r="C52" s="184" t="s">
        <v>75</v>
      </c>
      <c r="D52" s="185" t="s">
        <v>88</v>
      </c>
      <c r="E52" s="185">
        <v>1903202</v>
      </c>
      <c r="F52" s="438"/>
      <c r="J52" s="97"/>
      <c r="K52" s="97"/>
      <c r="L52" s="97"/>
      <c r="M52" s="97"/>
    </row>
    <row r="53" spans="1:13" s="99" customFormat="1" ht="72">
      <c r="B53" s="185" t="s">
        <v>89</v>
      </c>
      <c r="C53" s="260" t="s">
        <v>90</v>
      </c>
      <c r="D53" s="185" t="s">
        <v>91</v>
      </c>
      <c r="E53" s="185">
        <v>2269158</v>
      </c>
      <c r="F53" s="438"/>
      <c r="J53" s="97"/>
      <c r="K53" s="97"/>
      <c r="L53" s="97"/>
      <c r="M53" s="97"/>
    </row>
    <row r="54" spans="1:13" s="99" customFormat="1" ht="72">
      <c r="B54" s="185" t="s">
        <v>92</v>
      </c>
      <c r="C54" s="185" t="s">
        <v>93</v>
      </c>
      <c r="D54" s="185" t="s">
        <v>94</v>
      </c>
      <c r="E54" s="185">
        <v>1903232</v>
      </c>
      <c r="F54" s="438"/>
      <c r="J54" s="97"/>
      <c r="K54" s="97"/>
      <c r="L54" s="97"/>
      <c r="M54" s="97"/>
    </row>
    <row r="55" spans="1:13" s="99" customFormat="1" ht="72">
      <c r="B55" s="184" t="s">
        <v>95</v>
      </c>
      <c r="C55" s="185" t="s">
        <v>93</v>
      </c>
      <c r="D55" s="185" t="s">
        <v>96</v>
      </c>
      <c r="E55" s="185">
        <v>1903241</v>
      </c>
      <c r="F55" s="438"/>
      <c r="J55" s="97"/>
      <c r="K55" s="97"/>
      <c r="L55" s="97"/>
      <c r="M55" s="97"/>
    </row>
    <row r="56" spans="1:13" s="99" customFormat="1" ht="72">
      <c r="B56" s="185" t="s">
        <v>97</v>
      </c>
      <c r="C56" s="185" t="s">
        <v>93</v>
      </c>
      <c r="D56" s="185" t="s">
        <v>98</v>
      </c>
      <c r="E56" s="185">
        <v>1903242</v>
      </c>
      <c r="F56" s="438"/>
      <c r="J56" s="97"/>
      <c r="K56" s="97"/>
      <c r="L56" s="97"/>
      <c r="M56" s="97"/>
    </row>
    <row r="57" spans="1:13" s="99" customFormat="1" ht="72">
      <c r="B57" s="185" t="s">
        <v>99</v>
      </c>
      <c r="C57" s="185" t="s">
        <v>93</v>
      </c>
      <c r="D57" s="185" t="s">
        <v>100</v>
      </c>
      <c r="E57" s="185">
        <v>1903243</v>
      </c>
      <c r="F57" s="438"/>
      <c r="J57" s="97"/>
      <c r="K57" s="97"/>
      <c r="L57" s="97"/>
      <c r="M57" s="97"/>
    </row>
    <row r="58" spans="1:13" s="99" customFormat="1" ht="72">
      <c r="B58" s="185" t="s">
        <v>101</v>
      </c>
      <c r="C58" s="185" t="s">
        <v>93</v>
      </c>
      <c r="D58" s="185" t="s">
        <v>102</v>
      </c>
      <c r="E58" s="185">
        <v>1903244</v>
      </c>
      <c r="F58" s="438"/>
      <c r="J58" s="97"/>
      <c r="K58" s="97"/>
      <c r="L58" s="97"/>
      <c r="M58" s="97"/>
    </row>
    <row r="59" spans="1:13" s="99" customFormat="1" ht="72">
      <c r="B59" s="185" t="s">
        <v>103</v>
      </c>
      <c r="C59" s="185" t="s">
        <v>93</v>
      </c>
      <c r="D59" s="185" t="s">
        <v>104</v>
      </c>
      <c r="E59" s="185">
        <v>1903245</v>
      </c>
      <c r="F59" s="438"/>
      <c r="J59" s="97"/>
      <c r="K59" s="97"/>
      <c r="L59" s="97"/>
      <c r="M59" s="97"/>
    </row>
    <row r="60" spans="1:13" s="99" customFormat="1" ht="72">
      <c r="B60" s="185" t="s">
        <v>105</v>
      </c>
      <c r="C60" s="185" t="s">
        <v>93</v>
      </c>
      <c r="D60" s="185" t="s">
        <v>106</v>
      </c>
      <c r="E60" s="185">
        <v>1903246</v>
      </c>
      <c r="F60" s="438"/>
      <c r="J60" s="97"/>
      <c r="K60" s="97"/>
      <c r="L60" s="97"/>
      <c r="M60" s="97"/>
    </row>
    <row r="61" spans="1:13" s="99" customFormat="1" ht="28.8">
      <c r="B61" s="185" t="s">
        <v>107</v>
      </c>
      <c r="C61" s="185" t="s">
        <v>107</v>
      </c>
      <c r="D61" s="185" t="s">
        <v>108</v>
      </c>
      <c r="E61" s="186" t="s">
        <v>22</v>
      </c>
      <c r="F61" s="438"/>
      <c r="J61" s="97"/>
      <c r="K61" s="97"/>
      <c r="L61" s="97"/>
      <c r="M61" s="97"/>
    </row>
    <row r="62" spans="1:13" s="99" customFormat="1" ht="18.75" customHeight="1">
      <c r="B62" s="97"/>
      <c r="H62" s="97"/>
      <c r="I62" s="97"/>
      <c r="J62" s="97"/>
      <c r="K62" s="97"/>
      <c r="L62" s="97"/>
      <c r="M62" s="97"/>
    </row>
    <row r="63" spans="1:13" s="99" customFormat="1" ht="71.25" customHeight="1">
      <c r="A63" s="102"/>
      <c r="B63" s="436" t="s">
        <v>162</v>
      </c>
      <c r="C63" s="437"/>
      <c r="D63" s="437"/>
      <c r="E63" s="439" t="s">
        <v>149</v>
      </c>
      <c r="F63" s="439"/>
      <c r="J63" s="97"/>
      <c r="K63" s="97"/>
      <c r="L63" s="97"/>
      <c r="M63" s="97"/>
    </row>
    <row r="64" spans="1:13" s="99" customFormat="1" ht="84" customHeight="1">
      <c r="A64" s="102"/>
      <c r="B64" s="104" t="s">
        <v>150</v>
      </c>
      <c r="C64" s="104" t="s">
        <v>151</v>
      </c>
      <c r="D64" s="100" t="s">
        <v>152</v>
      </c>
      <c r="E64" s="439"/>
      <c r="F64" s="439"/>
      <c r="J64" s="97"/>
      <c r="K64" s="97"/>
      <c r="L64" s="97"/>
      <c r="M64" s="97"/>
    </row>
    <row r="65" spans="1:13" s="99" customFormat="1" ht="23.25" customHeight="1">
      <c r="A65" s="105" t="s">
        <v>235</v>
      </c>
      <c r="B65" s="77">
        <v>730</v>
      </c>
      <c r="C65" s="107">
        <v>20</v>
      </c>
      <c r="D65" s="107">
        <f>SUM(B65:C65)</f>
        <v>750</v>
      </c>
      <c r="E65" s="439"/>
      <c r="F65" s="439"/>
      <c r="J65" s="97"/>
      <c r="K65" s="97"/>
      <c r="L65" s="97"/>
      <c r="M65" s="97"/>
    </row>
    <row r="66" spans="1:13" s="99" customFormat="1">
      <c r="A66" s="102"/>
      <c r="B66" s="102"/>
      <c r="C66" s="97"/>
      <c r="D66" s="97"/>
      <c r="E66" s="97"/>
      <c r="F66" s="102"/>
      <c r="J66" s="97"/>
      <c r="K66" s="97"/>
      <c r="L66" s="97"/>
      <c r="M66" s="97"/>
    </row>
    <row r="67" spans="1:13" s="99" customFormat="1" ht="72" customHeight="1">
      <c r="A67" s="102"/>
      <c r="B67" s="436" t="s">
        <v>162</v>
      </c>
      <c r="C67" s="437"/>
      <c r="D67" s="437"/>
      <c r="E67" s="97"/>
      <c r="F67" s="102"/>
      <c r="J67" s="97"/>
      <c r="K67" s="97"/>
      <c r="L67" s="97"/>
      <c r="M67" s="97"/>
    </row>
    <row r="68" spans="1:13" s="99" customFormat="1" ht="84" customHeight="1">
      <c r="A68" s="102"/>
      <c r="B68" s="104" t="s">
        <v>150</v>
      </c>
      <c r="C68" s="104" t="s">
        <v>151</v>
      </c>
      <c r="D68" s="100" t="s">
        <v>152</v>
      </c>
      <c r="E68" s="97"/>
      <c r="F68" s="102"/>
      <c r="J68" s="97"/>
      <c r="K68" s="97"/>
      <c r="L68" s="97"/>
      <c r="M68" s="97"/>
    </row>
    <row r="69" spans="1:13" s="99" customFormat="1" ht="33" customHeight="1">
      <c r="A69" s="105" t="s">
        <v>236</v>
      </c>
      <c r="B69" s="77">
        <v>780</v>
      </c>
      <c r="C69" s="107">
        <v>20</v>
      </c>
      <c r="D69" s="107">
        <f>SUM(B69:C69)</f>
        <v>800</v>
      </c>
      <c r="E69" s="97"/>
      <c r="F69" s="102"/>
      <c r="J69" s="97"/>
      <c r="K69" s="97"/>
      <c r="L69" s="97"/>
      <c r="M69" s="97"/>
    </row>
    <row r="70" spans="1:13" s="99" customFormat="1">
      <c r="A70" s="102"/>
      <c r="B70" s="97"/>
      <c r="C70" s="97"/>
      <c r="D70" s="97"/>
      <c r="E70" s="97"/>
      <c r="F70" s="102"/>
      <c r="J70" s="97"/>
      <c r="K70" s="97"/>
      <c r="L70" s="97"/>
      <c r="M70" s="97"/>
    </row>
    <row r="71" spans="1:13" s="99" customFormat="1" ht="69" customHeight="1">
      <c r="A71" s="102"/>
      <c r="B71" s="436" t="s">
        <v>162</v>
      </c>
      <c r="C71" s="437"/>
      <c r="D71" s="437"/>
      <c r="E71" s="102"/>
      <c r="F71" s="102"/>
      <c r="J71" s="97"/>
      <c r="K71" s="97"/>
      <c r="L71" s="97"/>
      <c r="M71" s="97"/>
    </row>
    <row r="72" spans="1:13" s="99" customFormat="1" ht="72">
      <c r="A72" s="102"/>
      <c r="B72" s="104" t="s">
        <v>150</v>
      </c>
      <c r="C72" s="104" t="s">
        <v>151</v>
      </c>
      <c r="D72" s="100" t="s">
        <v>152</v>
      </c>
      <c r="E72" s="102"/>
      <c r="F72" s="102"/>
      <c r="J72" s="97"/>
      <c r="K72" s="97"/>
      <c r="L72" s="97"/>
      <c r="M72" s="97"/>
    </row>
    <row r="73" spans="1:13" s="99" customFormat="1" ht="24.75" customHeight="1">
      <c r="A73" s="105" t="s">
        <v>237</v>
      </c>
      <c r="B73" s="77">
        <v>647.5</v>
      </c>
      <c r="C73" s="107">
        <v>20</v>
      </c>
      <c r="D73" s="107">
        <f>SUM(B73:C73)</f>
        <v>667.5</v>
      </c>
      <c r="E73" s="102"/>
      <c r="F73" s="102"/>
      <c r="J73" s="97"/>
      <c r="K73" s="97"/>
      <c r="L73" s="97"/>
      <c r="M73" s="97"/>
    </row>
    <row r="74" spans="1:13" s="99" customFormat="1">
      <c r="A74" s="103"/>
      <c r="B74" s="103"/>
      <c r="C74" s="103"/>
      <c r="D74" s="103"/>
      <c r="E74" s="103"/>
      <c r="F74" s="103"/>
      <c r="J74" s="97"/>
      <c r="K74" s="97"/>
      <c r="L74" s="97"/>
      <c r="M74" s="97"/>
    </row>
    <row r="75" spans="1:13" s="99" customFormat="1" ht="69.75" customHeight="1">
      <c r="A75" s="103"/>
      <c r="B75" s="436" t="s">
        <v>162</v>
      </c>
      <c r="C75" s="437"/>
      <c r="D75" s="437"/>
      <c r="E75" s="103"/>
      <c r="F75" s="103"/>
      <c r="J75" s="97"/>
      <c r="K75" s="97"/>
      <c r="L75" s="97"/>
      <c r="M75" s="97"/>
    </row>
    <row r="76" spans="1:13" s="99" customFormat="1" ht="72">
      <c r="A76" s="103"/>
      <c r="B76" s="104" t="s">
        <v>150</v>
      </c>
      <c r="C76" s="104" t="s">
        <v>151</v>
      </c>
      <c r="D76" s="100" t="s">
        <v>152</v>
      </c>
      <c r="E76" s="103"/>
      <c r="F76" s="103"/>
      <c r="H76" s="97"/>
      <c r="I76" s="97"/>
      <c r="J76" s="97"/>
      <c r="K76" s="97"/>
      <c r="L76" s="97"/>
      <c r="M76" s="97"/>
    </row>
    <row r="77" spans="1:13" s="99" customFormat="1" ht="27.75" customHeight="1">
      <c r="A77" s="106" t="s">
        <v>238</v>
      </c>
      <c r="B77" s="108">
        <v>692</v>
      </c>
      <c r="C77" s="107">
        <v>20</v>
      </c>
      <c r="D77" s="107">
        <f>SUM(B77:C77)</f>
        <v>712</v>
      </c>
      <c r="E77" s="103"/>
      <c r="F77" s="103"/>
    </row>
    <row r="78" spans="1:13" s="99" customFormat="1" ht="14.4" customHeight="1">
      <c r="B78" s="97"/>
      <c r="H78" s="97"/>
      <c r="I78" s="97"/>
      <c r="J78" s="97"/>
      <c r="K78" s="97"/>
      <c r="L78" s="97"/>
      <c r="M78" s="97"/>
    </row>
    <row r="79" spans="1:13" s="99" customFormat="1" ht="14.4" customHeight="1">
      <c r="B79" s="97"/>
      <c r="H79" s="97"/>
      <c r="I79" s="97"/>
      <c r="J79" s="97"/>
      <c r="K79" s="97"/>
      <c r="L79" s="97"/>
      <c r="M79" s="97"/>
    </row>
    <row r="80" spans="1:13" s="99" customFormat="1" ht="14.4" customHeight="1">
      <c r="B80" s="97"/>
      <c r="H80" s="97"/>
      <c r="I80" s="97"/>
      <c r="J80" s="97"/>
      <c r="K80" s="97"/>
      <c r="L80" s="97"/>
      <c r="M80" s="97"/>
    </row>
  </sheetData>
  <mergeCells count="13">
    <mergeCell ref="B21:F21"/>
    <mergeCell ref="A1:G1"/>
    <mergeCell ref="C4:C5"/>
    <mergeCell ref="F4:H4"/>
    <mergeCell ref="F5:H5"/>
    <mergeCell ref="F3:H3"/>
    <mergeCell ref="A7:K7"/>
    <mergeCell ref="B75:D75"/>
    <mergeCell ref="F23:F61"/>
    <mergeCell ref="B63:D63"/>
    <mergeCell ref="E63:F65"/>
    <mergeCell ref="B67:D67"/>
    <mergeCell ref="B71:D71"/>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3AB8-F876-4A1B-9F63-0D66964777E9}">
  <sheetPr>
    <pageSetUpPr fitToPage="1"/>
  </sheetPr>
  <dimension ref="A1:O126"/>
  <sheetViews>
    <sheetView topLeftCell="A105" zoomScale="80" zoomScaleNormal="80" workbookViewId="0">
      <selection activeCell="K104" sqref="K104"/>
    </sheetView>
  </sheetViews>
  <sheetFormatPr defaultRowHeight="14.4"/>
  <cols>
    <col min="2" max="2" width="26.5546875" customWidth="1"/>
    <col min="3" max="3" width="14" customWidth="1"/>
    <col min="4" max="4" width="31.33203125" customWidth="1"/>
    <col min="5" max="5" width="15.33203125" customWidth="1"/>
    <col min="6" max="6" width="23.6640625" customWidth="1"/>
    <col min="7" max="7" width="27.109375" customWidth="1"/>
    <col min="8" max="8" width="20.33203125" customWidth="1"/>
    <col min="9" max="10" width="16.44140625" customWidth="1"/>
    <col min="11" max="11" width="15" customWidth="1"/>
    <col min="12" max="12" width="17.6640625" customWidth="1"/>
  </cols>
  <sheetData>
    <row r="1" spans="1:15" s="5" customFormat="1" ht="92.25" customHeight="1">
      <c r="A1" s="355" t="s">
        <v>11</v>
      </c>
      <c r="B1" s="355"/>
      <c r="C1" s="355"/>
      <c r="D1" s="355"/>
      <c r="E1" s="355"/>
      <c r="F1" s="355"/>
      <c r="G1" s="355"/>
      <c r="H1" s="4"/>
      <c r="I1" s="4"/>
      <c r="J1" s="4"/>
      <c r="K1" s="4"/>
      <c r="L1" s="4"/>
    </row>
    <row r="2" spans="1:15" s="5" customFormat="1" ht="18" customHeight="1">
      <c r="A2" s="3"/>
      <c r="B2" s="3"/>
      <c r="C2" s="3"/>
      <c r="D2" s="3"/>
      <c r="E2" s="3"/>
      <c r="F2" s="3"/>
      <c r="G2" s="3"/>
      <c r="H2" s="4"/>
      <c r="I2" s="4"/>
      <c r="J2" s="4"/>
      <c r="K2" s="4"/>
      <c r="L2" s="4"/>
    </row>
    <row r="3" spans="1:15" ht="22.5" customHeight="1">
      <c r="C3" s="183" t="s">
        <v>0</v>
      </c>
      <c r="D3" s="183" t="s">
        <v>482</v>
      </c>
      <c r="E3" s="183" t="s">
        <v>483</v>
      </c>
      <c r="F3" s="356" t="s">
        <v>1</v>
      </c>
      <c r="G3" s="357"/>
      <c r="H3" s="357"/>
    </row>
    <row r="4" spans="1:15" ht="69.900000000000006" customHeight="1">
      <c r="C4" s="443">
        <v>3</v>
      </c>
      <c r="D4" s="215" t="s">
        <v>484</v>
      </c>
      <c r="E4" s="444" t="s">
        <v>497</v>
      </c>
      <c r="F4" s="427" t="s">
        <v>498</v>
      </c>
      <c r="G4" s="427"/>
      <c r="H4" s="427"/>
    </row>
    <row r="5" spans="1:15" ht="69.900000000000006" customHeight="1">
      <c r="C5" s="443"/>
      <c r="D5" s="215" t="s">
        <v>487</v>
      </c>
      <c r="E5" s="445"/>
      <c r="F5" s="428" t="s">
        <v>499</v>
      </c>
      <c r="G5" s="428"/>
      <c r="H5" s="428"/>
    </row>
    <row r="6" spans="1:15" s="6" customFormat="1" ht="15.6">
      <c r="H6" s="7"/>
    </row>
    <row r="7" spans="1:15" ht="15.6">
      <c r="A7" s="360" t="s">
        <v>613</v>
      </c>
      <c r="B7" s="360"/>
      <c r="C7" s="360"/>
      <c r="D7" s="360"/>
      <c r="E7" s="360"/>
      <c r="F7" s="360"/>
      <c r="G7" s="360"/>
      <c r="H7" s="360"/>
      <c r="I7" s="360"/>
      <c r="J7" s="360"/>
      <c r="K7" s="360"/>
      <c r="L7" s="21"/>
      <c r="M7" s="6"/>
    </row>
    <row r="8" spans="1:15" ht="15" customHeight="1">
      <c r="C8" s="196"/>
      <c r="D8" s="196"/>
      <c r="E8" s="196"/>
      <c r="F8" s="197"/>
      <c r="G8" s="197"/>
      <c r="H8" s="197"/>
    </row>
    <row r="9" spans="1:15" s="95" customFormat="1" ht="36.75" customHeight="1">
      <c r="A9" s="94"/>
      <c r="B9" s="94"/>
      <c r="C9" s="94"/>
      <c r="D9" s="94"/>
      <c r="E9" s="94"/>
      <c r="F9" s="94"/>
      <c r="G9" s="94"/>
      <c r="H9" s="64"/>
      <c r="I9" s="61"/>
      <c r="J9" s="65"/>
      <c r="K9" s="65"/>
      <c r="M9" s="60"/>
      <c r="N9" s="61"/>
      <c r="O9" s="61"/>
    </row>
    <row r="10" spans="1:15" s="61" customFormat="1" ht="113.4" customHeight="1">
      <c r="A10" s="59" t="s">
        <v>0</v>
      </c>
      <c r="B10" s="59" t="s">
        <v>1</v>
      </c>
      <c r="C10" s="59" t="s">
        <v>137</v>
      </c>
      <c r="D10" s="59" t="s">
        <v>138</v>
      </c>
      <c r="E10" s="59" t="s">
        <v>2</v>
      </c>
      <c r="F10" s="59" t="s">
        <v>3</v>
      </c>
      <c r="G10" s="59" t="s">
        <v>4</v>
      </c>
      <c r="H10" s="38" t="s">
        <v>9</v>
      </c>
      <c r="I10" s="59" t="s">
        <v>10</v>
      </c>
      <c r="M10" s="60"/>
    </row>
    <row r="11" spans="1:15" s="61" customFormat="1" ht="189.6" customHeight="1">
      <c r="A11" s="208" t="s">
        <v>243</v>
      </c>
      <c r="B11" s="80" t="s">
        <v>251</v>
      </c>
      <c r="C11" s="214" t="s">
        <v>599</v>
      </c>
      <c r="D11" s="80" t="s">
        <v>218</v>
      </c>
      <c r="E11" s="214" t="s">
        <v>23</v>
      </c>
      <c r="F11" s="81" t="s">
        <v>244</v>
      </c>
      <c r="G11" s="81" t="s">
        <v>24</v>
      </c>
      <c r="H11" s="66">
        <v>350</v>
      </c>
      <c r="I11" s="84">
        <v>1</v>
      </c>
      <c r="M11" s="60"/>
    </row>
    <row r="12" spans="1:15" s="61" customFormat="1" ht="19.5" customHeight="1">
      <c r="A12" s="62"/>
      <c r="B12" s="62"/>
      <c r="C12" s="62"/>
      <c r="D12" s="62"/>
      <c r="E12" s="62"/>
      <c r="F12" s="62"/>
      <c r="G12" s="62"/>
      <c r="H12" s="62"/>
      <c r="I12" s="62"/>
      <c r="J12" s="62"/>
      <c r="K12" s="62"/>
      <c r="L12" s="63"/>
      <c r="M12" s="60"/>
    </row>
    <row r="13" spans="1:15" s="61" customFormat="1" ht="39.75" customHeight="1">
      <c r="H13" s="64"/>
      <c r="J13" s="65"/>
      <c r="K13" s="65"/>
    </row>
    <row r="14" spans="1:15" s="61" customFormat="1" ht="131.25" customHeight="1">
      <c r="A14" s="59" t="s">
        <v>0</v>
      </c>
      <c r="B14" s="59" t="s">
        <v>1</v>
      </c>
      <c r="C14" s="59" t="s">
        <v>137</v>
      </c>
      <c r="D14" s="59" t="s">
        <v>138</v>
      </c>
      <c r="E14" s="59" t="s">
        <v>2</v>
      </c>
      <c r="F14" s="59" t="s">
        <v>3</v>
      </c>
      <c r="G14" s="59" t="s">
        <v>4</v>
      </c>
      <c r="H14" s="59" t="s">
        <v>9</v>
      </c>
      <c r="I14" s="59" t="s">
        <v>10</v>
      </c>
      <c r="M14" s="60"/>
    </row>
    <row r="15" spans="1:15" s="61" customFormat="1" ht="172.8">
      <c r="A15" s="207" t="s">
        <v>245</v>
      </c>
      <c r="B15" s="85" t="s">
        <v>252</v>
      </c>
      <c r="C15" s="214" t="s">
        <v>599</v>
      </c>
      <c r="D15" s="80" t="s">
        <v>218</v>
      </c>
      <c r="E15" s="214" t="s">
        <v>23</v>
      </c>
      <c r="F15" s="81" t="s">
        <v>246</v>
      </c>
      <c r="G15" s="81" t="s">
        <v>24</v>
      </c>
      <c r="H15" s="66">
        <v>390</v>
      </c>
      <c r="I15" s="84">
        <v>1</v>
      </c>
      <c r="M15" s="60"/>
    </row>
    <row r="16" spans="1:15" s="61" customFormat="1" ht="12" customHeight="1">
      <c r="A16" s="62"/>
      <c r="B16" s="62"/>
      <c r="C16" s="62"/>
      <c r="D16" s="62"/>
      <c r="E16" s="62"/>
      <c r="F16" s="62"/>
      <c r="G16" s="62"/>
      <c r="H16" s="62"/>
      <c r="I16" s="62"/>
      <c r="J16" s="62"/>
      <c r="K16" s="62"/>
      <c r="L16" s="62"/>
      <c r="M16" s="60"/>
    </row>
    <row r="17" spans="1:15" s="61" customFormat="1" ht="24" customHeight="1">
      <c r="G17" s="69"/>
      <c r="H17" s="69"/>
      <c r="J17" s="69"/>
      <c r="M17" s="69"/>
      <c r="N17" s="69"/>
    </row>
    <row r="18" spans="1:15" s="61" customFormat="1" ht="132" customHeight="1">
      <c r="A18" s="69"/>
      <c r="B18" s="59" t="s">
        <v>1</v>
      </c>
      <c r="C18" s="59" t="s">
        <v>137</v>
      </c>
      <c r="D18" s="59" t="s">
        <v>138</v>
      </c>
      <c r="E18" s="59" t="s">
        <v>9</v>
      </c>
      <c r="G18" s="69"/>
      <c r="H18" s="70" t="s">
        <v>1</v>
      </c>
      <c r="I18" s="59" t="s">
        <v>137</v>
      </c>
      <c r="J18" s="59" t="s">
        <v>138</v>
      </c>
      <c r="K18" s="59" t="s">
        <v>9</v>
      </c>
      <c r="L18" s="69"/>
      <c r="M18" s="69"/>
    </row>
    <row r="19" spans="1:15" s="61" customFormat="1" ht="100.8">
      <c r="B19" s="85" t="s">
        <v>253</v>
      </c>
      <c r="C19" s="85" t="s">
        <v>217</v>
      </c>
      <c r="D19" s="80" t="s">
        <v>234</v>
      </c>
      <c r="E19" s="87">
        <v>311.5</v>
      </c>
      <c r="F19" s="69"/>
      <c r="G19" s="69"/>
      <c r="H19" s="85" t="s">
        <v>254</v>
      </c>
      <c r="I19" s="85" t="s">
        <v>217</v>
      </c>
      <c r="J19" s="80" t="s">
        <v>234</v>
      </c>
      <c r="K19" s="87">
        <v>347.1</v>
      </c>
      <c r="L19" s="69"/>
      <c r="M19" s="69"/>
    </row>
    <row r="20" spans="1:15" s="61" customFormat="1">
      <c r="L20" s="71"/>
    </row>
    <row r="21" spans="1:15" s="61" customFormat="1"/>
    <row r="22" spans="1:15" s="69" customFormat="1" ht="35.25" customHeight="1">
      <c r="B22" s="351" t="s">
        <v>8</v>
      </c>
      <c r="C22" s="352"/>
      <c r="D22" s="352"/>
      <c r="E22" s="352"/>
      <c r="F22" s="352"/>
      <c r="G22" s="72"/>
      <c r="N22" s="61"/>
      <c r="O22" s="61"/>
    </row>
    <row r="23" spans="1:15" s="61" customFormat="1" ht="45.75" customHeight="1">
      <c r="B23" s="59" t="s">
        <v>6</v>
      </c>
      <c r="C23" s="59" t="s">
        <v>5</v>
      </c>
      <c r="D23" s="59" t="s">
        <v>3</v>
      </c>
      <c r="E23" s="59" t="s">
        <v>7</v>
      </c>
      <c r="F23" s="31" t="s">
        <v>143</v>
      </c>
      <c r="H23" s="96"/>
      <c r="J23" s="69"/>
      <c r="K23" s="69"/>
      <c r="L23" s="69"/>
      <c r="M23" s="69"/>
    </row>
    <row r="24" spans="1:15" s="61" customFormat="1" ht="55.95" customHeight="1">
      <c r="B24" s="110" t="s">
        <v>25</v>
      </c>
      <c r="C24" s="110" t="s">
        <v>26</v>
      </c>
      <c r="D24" s="110" t="s">
        <v>27</v>
      </c>
      <c r="E24" s="110">
        <v>43521</v>
      </c>
      <c r="F24" s="353" t="s">
        <v>221</v>
      </c>
      <c r="J24" s="69"/>
      <c r="K24" s="69"/>
      <c r="L24" s="69"/>
      <c r="M24" s="69"/>
    </row>
    <row r="25" spans="1:15" s="61" customFormat="1" ht="55.95" customHeight="1">
      <c r="B25" s="110" t="s">
        <v>28</v>
      </c>
      <c r="C25" s="110" t="s">
        <v>26</v>
      </c>
      <c r="D25" s="110" t="s">
        <v>29</v>
      </c>
      <c r="E25" s="110">
        <v>43521</v>
      </c>
      <c r="F25" s="353"/>
      <c r="J25" s="69"/>
      <c r="K25" s="69"/>
      <c r="L25" s="69"/>
      <c r="M25" s="69"/>
    </row>
    <row r="26" spans="1:15" s="61" customFormat="1" ht="55.95" customHeight="1">
      <c r="B26" s="110" t="s">
        <v>30</v>
      </c>
      <c r="C26" s="110" t="s">
        <v>31</v>
      </c>
      <c r="D26" s="110" t="s">
        <v>32</v>
      </c>
      <c r="E26" s="110">
        <v>2091211</v>
      </c>
      <c r="F26" s="353"/>
      <c r="J26" s="69"/>
      <c r="K26" s="69"/>
      <c r="L26" s="69"/>
      <c r="M26" s="69"/>
    </row>
    <row r="27" spans="1:15" s="61" customFormat="1" ht="55.95" customHeight="1">
      <c r="B27" s="110" t="s">
        <v>33</v>
      </c>
      <c r="C27" s="110" t="s">
        <v>34</v>
      </c>
      <c r="D27" s="110" t="s">
        <v>35</v>
      </c>
      <c r="E27" s="110">
        <v>2086238</v>
      </c>
      <c r="F27" s="353"/>
      <c r="J27" s="69"/>
      <c r="K27" s="69"/>
      <c r="L27" s="69"/>
      <c r="M27" s="69"/>
    </row>
    <row r="28" spans="1:15" s="61" customFormat="1" ht="55.95" customHeight="1">
      <c r="B28" s="110" t="s">
        <v>36</v>
      </c>
      <c r="C28" s="110" t="s">
        <v>34</v>
      </c>
      <c r="D28" s="110" t="s">
        <v>37</v>
      </c>
      <c r="E28" s="110">
        <v>2086239</v>
      </c>
      <c r="F28" s="353"/>
      <c r="J28" s="69"/>
      <c r="K28" s="69"/>
      <c r="L28" s="69"/>
      <c r="M28" s="69"/>
    </row>
    <row r="29" spans="1:15" s="61" customFormat="1" ht="55.95" customHeight="1">
      <c r="B29" s="110" t="s">
        <v>38</v>
      </c>
      <c r="C29" s="110" t="s">
        <v>34</v>
      </c>
      <c r="D29" s="110" t="s">
        <v>39</v>
      </c>
      <c r="E29" s="110">
        <v>2086242</v>
      </c>
      <c r="F29" s="353"/>
      <c r="J29" s="69"/>
      <c r="K29" s="69"/>
      <c r="L29" s="69"/>
      <c r="M29" s="69"/>
    </row>
    <row r="30" spans="1:15" s="61" customFormat="1" ht="55.95" customHeight="1">
      <c r="B30" s="110" t="s">
        <v>40</v>
      </c>
      <c r="C30" s="110" t="s">
        <v>34</v>
      </c>
      <c r="D30" s="110" t="s">
        <v>41</v>
      </c>
      <c r="E30" s="110">
        <v>2086243</v>
      </c>
      <c r="F30" s="353"/>
      <c r="J30" s="69"/>
      <c r="K30" s="69"/>
      <c r="L30" s="69"/>
      <c r="M30" s="69"/>
    </row>
    <row r="31" spans="1:15" s="61" customFormat="1" ht="55.95" customHeight="1">
      <c r="B31" s="110" t="s">
        <v>42</v>
      </c>
      <c r="C31" s="110" t="s">
        <v>43</v>
      </c>
      <c r="D31" s="110" t="s">
        <v>44</v>
      </c>
      <c r="E31" s="110">
        <v>1984118</v>
      </c>
      <c r="F31" s="353"/>
      <c r="J31" s="69"/>
      <c r="K31" s="69"/>
      <c r="L31" s="69"/>
      <c r="M31" s="69"/>
    </row>
    <row r="32" spans="1:15" s="61" customFormat="1" ht="55.95" customHeight="1">
      <c r="B32" s="111" t="s">
        <v>45</v>
      </c>
      <c r="C32" s="110" t="s">
        <v>43</v>
      </c>
      <c r="D32" s="110" t="s">
        <v>46</v>
      </c>
      <c r="E32" s="110">
        <v>1984213</v>
      </c>
      <c r="F32" s="353"/>
      <c r="J32" s="69"/>
      <c r="K32" s="69"/>
      <c r="L32" s="69"/>
      <c r="M32" s="69"/>
    </row>
    <row r="33" spans="2:13" s="61" customFormat="1" ht="55.95" customHeight="1">
      <c r="B33" s="110" t="s">
        <v>47</v>
      </c>
      <c r="C33" s="110" t="s">
        <v>43</v>
      </c>
      <c r="D33" s="110" t="s">
        <v>48</v>
      </c>
      <c r="E33" s="110">
        <v>1984231</v>
      </c>
      <c r="F33" s="353"/>
      <c r="J33" s="69"/>
      <c r="K33" s="69"/>
      <c r="L33" s="69"/>
      <c r="M33" s="69"/>
    </row>
    <row r="34" spans="2:13" s="61" customFormat="1" ht="55.95" customHeight="1">
      <c r="B34" s="110" t="s">
        <v>49</v>
      </c>
      <c r="C34" s="110" t="s">
        <v>43</v>
      </c>
      <c r="D34" s="110" t="s">
        <v>50</v>
      </c>
      <c r="E34" s="110">
        <v>1984222</v>
      </c>
      <c r="F34" s="353"/>
      <c r="J34" s="69"/>
      <c r="K34" s="69"/>
      <c r="L34" s="69"/>
      <c r="M34" s="69"/>
    </row>
    <row r="35" spans="2:13" s="61" customFormat="1" ht="55.95" customHeight="1">
      <c r="B35" s="110" t="s">
        <v>51</v>
      </c>
      <c r="C35" s="110" t="s">
        <v>52</v>
      </c>
      <c r="D35" s="110" t="s">
        <v>53</v>
      </c>
      <c r="E35" s="110">
        <v>1902980</v>
      </c>
      <c r="F35" s="353"/>
      <c r="J35" s="69"/>
      <c r="K35" s="69"/>
      <c r="L35" s="69"/>
      <c r="M35" s="69"/>
    </row>
    <row r="36" spans="2:13" s="61" customFormat="1" ht="55.95" customHeight="1">
      <c r="B36" s="110" t="s">
        <v>54</v>
      </c>
      <c r="C36" s="110" t="s">
        <v>52</v>
      </c>
      <c r="D36" s="110" t="s">
        <v>55</v>
      </c>
      <c r="E36" s="110">
        <v>1903038</v>
      </c>
      <c r="F36" s="353"/>
      <c r="J36" s="69"/>
      <c r="K36" s="69"/>
      <c r="L36" s="69"/>
      <c r="M36" s="69"/>
    </row>
    <row r="37" spans="2:13" s="61" customFormat="1" ht="55.95" customHeight="1">
      <c r="B37" s="111" t="s">
        <v>56</v>
      </c>
      <c r="C37" s="111" t="s">
        <v>57</v>
      </c>
      <c r="D37" s="110" t="s">
        <v>58</v>
      </c>
      <c r="E37" s="110">
        <v>1903152</v>
      </c>
      <c r="F37" s="353"/>
      <c r="J37" s="69"/>
      <c r="K37" s="69"/>
      <c r="L37" s="69"/>
      <c r="M37" s="69"/>
    </row>
    <row r="38" spans="2:13" s="61" customFormat="1" ht="55.95" customHeight="1">
      <c r="B38" s="110" t="s">
        <v>59</v>
      </c>
      <c r="C38" s="111" t="s">
        <v>57</v>
      </c>
      <c r="D38" s="110" t="s">
        <v>60</v>
      </c>
      <c r="E38" s="110">
        <v>1903156</v>
      </c>
      <c r="F38" s="353"/>
      <c r="J38" s="69"/>
      <c r="K38" s="69"/>
      <c r="L38" s="69"/>
      <c r="M38" s="69"/>
    </row>
    <row r="39" spans="2:13" s="61" customFormat="1" ht="55.95" customHeight="1">
      <c r="B39" s="110" t="s">
        <v>61</v>
      </c>
      <c r="C39" s="111" t="s">
        <v>57</v>
      </c>
      <c r="D39" s="110" t="s">
        <v>62</v>
      </c>
      <c r="E39" s="110">
        <v>1903151</v>
      </c>
      <c r="F39" s="353"/>
      <c r="J39" s="69"/>
      <c r="K39" s="69"/>
      <c r="L39" s="69"/>
      <c r="M39" s="69"/>
    </row>
    <row r="40" spans="2:13" s="61" customFormat="1" ht="55.95" customHeight="1">
      <c r="B40" s="110" t="s">
        <v>63</v>
      </c>
      <c r="C40" s="111" t="s">
        <v>57</v>
      </c>
      <c r="D40" s="110" t="s">
        <v>64</v>
      </c>
      <c r="E40" s="110">
        <v>1903155</v>
      </c>
      <c r="F40" s="353"/>
      <c r="J40" s="69"/>
      <c r="K40" s="69"/>
      <c r="L40" s="69"/>
      <c r="M40" s="69"/>
    </row>
    <row r="41" spans="2:13" s="61" customFormat="1" ht="55.95" customHeight="1">
      <c r="B41" s="110" t="s">
        <v>65</v>
      </c>
      <c r="C41" s="111" t="s">
        <v>57</v>
      </c>
      <c r="D41" s="110" t="s">
        <v>66</v>
      </c>
      <c r="E41" s="110">
        <v>1903154</v>
      </c>
      <c r="F41" s="353"/>
      <c r="J41" s="69"/>
      <c r="K41" s="69"/>
      <c r="L41" s="69"/>
      <c r="M41" s="69"/>
    </row>
    <row r="42" spans="2:13" s="61" customFormat="1" ht="55.95" customHeight="1">
      <c r="B42" s="110" t="s">
        <v>67</v>
      </c>
      <c r="C42" s="111" t="s">
        <v>57</v>
      </c>
      <c r="D42" s="110" t="s">
        <v>68</v>
      </c>
      <c r="E42" s="110">
        <v>1903088</v>
      </c>
      <c r="F42" s="353"/>
      <c r="J42" s="69"/>
      <c r="K42" s="69"/>
      <c r="L42" s="69"/>
      <c r="M42" s="69"/>
    </row>
    <row r="43" spans="2:13" s="61" customFormat="1" ht="55.95" customHeight="1">
      <c r="B43" s="110" t="s">
        <v>69</v>
      </c>
      <c r="C43" s="111" t="s">
        <v>57</v>
      </c>
      <c r="D43" s="110" t="s">
        <v>70</v>
      </c>
      <c r="E43" s="110">
        <v>1903153</v>
      </c>
      <c r="F43" s="353"/>
      <c r="J43" s="69"/>
      <c r="K43" s="69"/>
      <c r="L43" s="69"/>
      <c r="M43" s="69"/>
    </row>
    <row r="44" spans="2:13" s="61" customFormat="1" ht="55.95" customHeight="1">
      <c r="B44" s="110" t="s">
        <v>71</v>
      </c>
      <c r="C44" s="110" t="s">
        <v>72</v>
      </c>
      <c r="D44" s="110" t="s">
        <v>73</v>
      </c>
      <c r="E44" s="110">
        <v>2254007</v>
      </c>
      <c r="F44" s="353"/>
      <c r="J44" s="69"/>
      <c r="K44" s="69"/>
      <c r="L44" s="69"/>
      <c r="M44" s="69"/>
    </row>
    <row r="45" spans="2:13" s="61" customFormat="1" ht="55.95" customHeight="1">
      <c r="B45" s="111" t="s">
        <v>74</v>
      </c>
      <c r="C45" s="111" t="s">
        <v>75</v>
      </c>
      <c r="D45" s="111" t="s">
        <v>76</v>
      </c>
      <c r="E45" s="110">
        <v>1903188</v>
      </c>
      <c r="F45" s="353"/>
      <c r="J45" s="69"/>
      <c r="K45" s="69"/>
      <c r="L45" s="69"/>
      <c r="M45" s="69"/>
    </row>
    <row r="46" spans="2:13" s="61" customFormat="1" ht="55.95" customHeight="1">
      <c r="B46" s="110" t="s">
        <v>77</v>
      </c>
      <c r="C46" s="111" t="s">
        <v>75</v>
      </c>
      <c r="D46" s="110" t="s">
        <v>78</v>
      </c>
      <c r="E46" s="110">
        <v>1903204</v>
      </c>
      <c r="F46" s="353"/>
      <c r="J46" s="69"/>
      <c r="K46" s="69"/>
      <c r="L46" s="69"/>
      <c r="M46" s="69"/>
    </row>
    <row r="47" spans="2:13" s="61" customFormat="1" ht="55.95" customHeight="1">
      <c r="B47" s="110" t="s">
        <v>79</v>
      </c>
      <c r="C47" s="111" t="s">
        <v>75</v>
      </c>
      <c r="D47" s="110" t="s">
        <v>80</v>
      </c>
      <c r="E47" s="110">
        <v>1903206</v>
      </c>
      <c r="F47" s="353"/>
      <c r="J47" s="69"/>
      <c r="K47" s="69"/>
      <c r="L47" s="69"/>
      <c r="M47" s="69"/>
    </row>
    <row r="48" spans="2:13" s="61" customFormat="1" ht="55.95" customHeight="1">
      <c r="B48" s="110" t="s">
        <v>81</v>
      </c>
      <c r="C48" s="111" t="s">
        <v>75</v>
      </c>
      <c r="D48" s="110" t="s">
        <v>82</v>
      </c>
      <c r="E48" s="110">
        <v>1903205</v>
      </c>
      <c r="F48" s="353"/>
      <c r="J48" s="69"/>
      <c r="K48" s="69"/>
      <c r="L48" s="69"/>
      <c r="M48" s="69"/>
    </row>
    <row r="49" spans="1:13" s="61" customFormat="1" ht="55.95" customHeight="1">
      <c r="B49" s="111" t="s">
        <v>83</v>
      </c>
      <c r="C49" s="111" t="s">
        <v>75</v>
      </c>
      <c r="D49" s="111" t="s">
        <v>84</v>
      </c>
      <c r="E49" s="110">
        <v>1903203</v>
      </c>
      <c r="F49" s="353"/>
      <c r="J49" s="69"/>
      <c r="K49" s="69"/>
      <c r="L49" s="69"/>
      <c r="M49" s="69"/>
    </row>
    <row r="50" spans="1:13" s="61" customFormat="1" ht="55.95" customHeight="1">
      <c r="B50" s="110" t="s">
        <v>85</v>
      </c>
      <c r="C50" s="111" t="s">
        <v>75</v>
      </c>
      <c r="D50" s="110" t="s">
        <v>86</v>
      </c>
      <c r="E50" s="110">
        <v>1903207</v>
      </c>
      <c r="F50" s="353"/>
      <c r="J50" s="69"/>
      <c r="K50" s="69"/>
      <c r="L50" s="69"/>
      <c r="M50" s="69"/>
    </row>
    <row r="51" spans="1:13" s="61" customFormat="1" ht="55.95" customHeight="1">
      <c r="B51" s="110" t="s">
        <v>87</v>
      </c>
      <c r="C51" s="111" t="s">
        <v>75</v>
      </c>
      <c r="D51" s="110" t="s">
        <v>88</v>
      </c>
      <c r="E51" s="110">
        <v>1903202</v>
      </c>
      <c r="F51" s="353"/>
      <c r="J51" s="69"/>
      <c r="K51" s="69"/>
      <c r="L51" s="69"/>
      <c r="M51" s="69"/>
    </row>
    <row r="52" spans="1:13" s="61" customFormat="1" ht="55.95" customHeight="1">
      <c r="B52" s="110" t="s">
        <v>89</v>
      </c>
      <c r="C52" s="112" t="s">
        <v>90</v>
      </c>
      <c r="D52" s="110" t="s">
        <v>91</v>
      </c>
      <c r="E52" s="110">
        <v>2269158</v>
      </c>
      <c r="F52" s="353"/>
      <c r="J52" s="69"/>
      <c r="K52" s="69"/>
      <c r="L52" s="69"/>
      <c r="M52" s="69"/>
    </row>
    <row r="53" spans="1:13" s="61" customFormat="1" ht="55.95" customHeight="1">
      <c r="B53" s="110" t="s">
        <v>92</v>
      </c>
      <c r="C53" s="110" t="s">
        <v>93</v>
      </c>
      <c r="D53" s="110" t="s">
        <v>94</v>
      </c>
      <c r="E53" s="110">
        <v>1903232</v>
      </c>
      <c r="F53" s="353"/>
      <c r="J53" s="69"/>
      <c r="K53" s="69"/>
      <c r="L53" s="69"/>
      <c r="M53" s="69"/>
    </row>
    <row r="54" spans="1:13" s="61" customFormat="1" ht="55.95" customHeight="1">
      <c r="B54" s="111" t="s">
        <v>95</v>
      </c>
      <c r="C54" s="110" t="s">
        <v>93</v>
      </c>
      <c r="D54" s="110" t="s">
        <v>96</v>
      </c>
      <c r="E54" s="110">
        <v>1903241</v>
      </c>
      <c r="F54" s="353"/>
      <c r="J54" s="69"/>
      <c r="K54" s="69"/>
      <c r="L54" s="69"/>
      <c r="M54" s="69"/>
    </row>
    <row r="55" spans="1:13" s="61" customFormat="1" ht="55.95" customHeight="1">
      <c r="B55" s="110" t="s">
        <v>97</v>
      </c>
      <c r="C55" s="110" t="s">
        <v>93</v>
      </c>
      <c r="D55" s="110" t="s">
        <v>98</v>
      </c>
      <c r="E55" s="110">
        <v>1903242</v>
      </c>
      <c r="F55" s="353"/>
      <c r="J55" s="69"/>
      <c r="K55" s="69"/>
      <c r="L55" s="69"/>
      <c r="M55" s="69"/>
    </row>
    <row r="56" spans="1:13" s="61" customFormat="1" ht="55.95" customHeight="1">
      <c r="B56" s="110" t="s">
        <v>99</v>
      </c>
      <c r="C56" s="110" t="s">
        <v>93</v>
      </c>
      <c r="D56" s="110" t="s">
        <v>100</v>
      </c>
      <c r="E56" s="110">
        <v>1903243</v>
      </c>
      <c r="F56" s="353"/>
      <c r="J56" s="69"/>
      <c r="K56" s="69"/>
      <c r="L56" s="69"/>
      <c r="M56" s="69"/>
    </row>
    <row r="57" spans="1:13" s="61" customFormat="1" ht="55.95" customHeight="1">
      <c r="B57" s="110" t="s">
        <v>101</v>
      </c>
      <c r="C57" s="110" t="s">
        <v>93</v>
      </c>
      <c r="D57" s="110" t="s">
        <v>102</v>
      </c>
      <c r="E57" s="110">
        <v>1903244</v>
      </c>
      <c r="F57" s="353"/>
      <c r="J57" s="69"/>
      <c r="K57" s="69"/>
      <c r="L57" s="69"/>
      <c r="M57" s="69"/>
    </row>
    <row r="58" spans="1:13" s="61" customFormat="1" ht="55.95" customHeight="1">
      <c r="B58" s="110" t="s">
        <v>103</v>
      </c>
      <c r="C58" s="110" t="s">
        <v>93</v>
      </c>
      <c r="D58" s="110" t="s">
        <v>104</v>
      </c>
      <c r="E58" s="110">
        <v>1903245</v>
      </c>
      <c r="F58" s="353"/>
      <c r="J58" s="69"/>
      <c r="K58" s="69"/>
      <c r="L58" s="69"/>
      <c r="M58" s="69"/>
    </row>
    <row r="59" spans="1:13" s="61" customFormat="1" ht="55.95" customHeight="1">
      <c r="B59" s="110" t="s">
        <v>105</v>
      </c>
      <c r="C59" s="110" t="s">
        <v>93</v>
      </c>
      <c r="D59" s="110" t="s">
        <v>106</v>
      </c>
      <c r="E59" s="110">
        <v>1903246</v>
      </c>
      <c r="F59" s="353"/>
      <c r="J59" s="69"/>
      <c r="K59" s="69"/>
      <c r="L59" s="69"/>
      <c r="M59" s="69"/>
    </row>
    <row r="60" spans="1:13" s="61" customFormat="1" ht="55.95" customHeight="1">
      <c r="B60" s="110" t="s">
        <v>107</v>
      </c>
      <c r="C60" s="110" t="s">
        <v>107</v>
      </c>
      <c r="D60" s="110" t="s">
        <v>108</v>
      </c>
      <c r="E60" s="113" t="s">
        <v>22</v>
      </c>
      <c r="F60" s="353"/>
      <c r="J60" s="69"/>
      <c r="K60" s="69"/>
      <c r="L60" s="69"/>
      <c r="M60" s="69"/>
    </row>
    <row r="61" spans="1:13" s="61" customFormat="1" ht="16.5" customHeight="1">
      <c r="B61" s="109"/>
      <c r="H61" s="69"/>
      <c r="I61" s="69"/>
      <c r="J61" s="69"/>
      <c r="K61" s="69"/>
      <c r="L61" s="69"/>
      <c r="M61" s="69"/>
    </row>
    <row r="62" spans="1:13" s="61" customFormat="1" ht="75.900000000000006" customHeight="1">
      <c r="A62" s="21"/>
      <c r="B62" s="374" t="s">
        <v>162</v>
      </c>
      <c r="C62" s="375"/>
      <c r="D62" s="375"/>
      <c r="E62" s="388" t="s">
        <v>149</v>
      </c>
      <c r="F62" s="388"/>
      <c r="H62" s="69"/>
      <c r="I62" s="69"/>
      <c r="J62" s="69"/>
      <c r="K62" s="69"/>
      <c r="L62" s="69"/>
      <c r="M62" s="69"/>
    </row>
    <row r="63" spans="1:13" s="61" customFormat="1" ht="57.6">
      <c r="A63" s="21"/>
      <c r="B63" s="18" t="s">
        <v>150</v>
      </c>
      <c r="C63" s="18" t="s">
        <v>151</v>
      </c>
      <c r="D63" s="31" t="s">
        <v>152</v>
      </c>
      <c r="E63" s="388"/>
      <c r="F63" s="388"/>
      <c r="H63" s="69"/>
      <c r="I63" s="69"/>
      <c r="J63" s="69"/>
      <c r="K63" s="69"/>
      <c r="L63" s="69"/>
      <c r="M63" s="69"/>
    </row>
    <row r="64" spans="1:13" s="61" customFormat="1" ht="30.75" customHeight="1">
      <c r="A64" s="49" t="s">
        <v>247</v>
      </c>
      <c r="B64" s="87">
        <v>330</v>
      </c>
      <c r="C64" s="87">
        <v>20</v>
      </c>
      <c r="D64" s="87">
        <f>SUM(B64:C64)</f>
        <v>350</v>
      </c>
      <c r="E64" s="388"/>
      <c r="F64" s="388"/>
      <c r="H64" s="69"/>
      <c r="I64" s="69"/>
      <c r="J64" s="69"/>
      <c r="K64" s="69"/>
      <c r="L64" s="69"/>
      <c r="M64" s="69"/>
    </row>
    <row r="65" spans="1:13" s="61" customFormat="1" ht="13.5" customHeight="1">
      <c r="A65" s="21"/>
      <c r="B65" s="21"/>
      <c r="C65" s="29"/>
      <c r="D65" s="29"/>
      <c r="E65" s="29"/>
      <c r="F65" s="21"/>
      <c r="H65" s="69"/>
      <c r="I65" s="69"/>
      <c r="J65" s="69"/>
      <c r="K65" s="69"/>
      <c r="L65" s="69"/>
      <c r="M65" s="69"/>
    </row>
    <row r="66" spans="1:13" s="61" customFormat="1" ht="78" customHeight="1">
      <c r="A66" s="21"/>
      <c r="B66" s="374" t="s">
        <v>162</v>
      </c>
      <c r="C66" s="375"/>
      <c r="D66" s="375"/>
      <c r="E66" s="29"/>
      <c r="F66" s="21"/>
      <c r="H66" s="69"/>
      <c r="I66" s="69"/>
      <c r="J66" s="69"/>
      <c r="K66" s="69"/>
      <c r="L66" s="69"/>
      <c r="M66" s="69"/>
    </row>
    <row r="67" spans="1:13" s="61" customFormat="1" ht="57.6">
      <c r="A67" s="21"/>
      <c r="B67" s="18" t="s">
        <v>150</v>
      </c>
      <c r="C67" s="18" t="s">
        <v>151</v>
      </c>
      <c r="D67" s="31" t="s">
        <v>152</v>
      </c>
      <c r="E67" s="29"/>
      <c r="F67" s="21"/>
      <c r="H67" s="69"/>
      <c r="I67" s="69"/>
      <c r="J67" s="69"/>
      <c r="K67" s="69"/>
      <c r="L67" s="69"/>
      <c r="M67" s="69"/>
    </row>
    <row r="68" spans="1:13" s="61" customFormat="1" ht="30.75" customHeight="1">
      <c r="A68" s="49" t="s">
        <v>248</v>
      </c>
      <c r="B68" s="87">
        <v>370</v>
      </c>
      <c r="C68" s="87">
        <v>20</v>
      </c>
      <c r="D68" s="87">
        <f>SUM(B68:C68)</f>
        <v>390</v>
      </c>
      <c r="E68" s="29"/>
      <c r="F68" s="21"/>
      <c r="H68" s="69"/>
      <c r="I68" s="69"/>
      <c r="J68" s="69"/>
      <c r="K68" s="69"/>
      <c r="L68" s="69"/>
      <c r="M68" s="69"/>
    </row>
    <row r="69" spans="1:13" s="61" customFormat="1" ht="30.75" customHeight="1">
      <c r="A69" s="21"/>
      <c r="B69" s="29"/>
      <c r="C69" s="29"/>
      <c r="D69" s="29"/>
      <c r="E69" s="29"/>
      <c r="F69" s="21"/>
      <c r="H69" s="69"/>
      <c r="I69" s="69"/>
      <c r="J69" s="69"/>
      <c r="K69" s="69"/>
      <c r="L69" s="69"/>
      <c r="M69" s="69"/>
    </row>
    <row r="70" spans="1:13" s="61" customFormat="1" ht="72" customHeight="1">
      <c r="A70" s="21"/>
      <c r="B70" s="374" t="s">
        <v>162</v>
      </c>
      <c r="C70" s="375"/>
      <c r="D70" s="375"/>
      <c r="E70" s="21"/>
      <c r="F70" s="21"/>
      <c r="H70" s="69"/>
      <c r="I70" s="69"/>
      <c r="J70" s="69"/>
      <c r="K70" s="69"/>
      <c r="L70" s="69"/>
      <c r="M70" s="69"/>
    </row>
    <row r="71" spans="1:13" s="61" customFormat="1" ht="57.6">
      <c r="A71" s="21"/>
      <c r="B71" s="18" t="s">
        <v>150</v>
      </c>
      <c r="C71" s="18" t="s">
        <v>151</v>
      </c>
      <c r="D71" s="31" t="s">
        <v>152</v>
      </c>
      <c r="E71" s="21"/>
      <c r="F71" s="21"/>
      <c r="H71" s="69"/>
      <c r="I71" s="69"/>
      <c r="J71" s="69"/>
      <c r="K71" s="69"/>
      <c r="L71" s="69"/>
      <c r="M71" s="69"/>
    </row>
    <row r="72" spans="1:13" s="61" customFormat="1" ht="30.75" customHeight="1">
      <c r="A72" s="49" t="s">
        <v>249</v>
      </c>
      <c r="B72" s="87">
        <v>291.5</v>
      </c>
      <c r="C72" s="87">
        <v>20</v>
      </c>
      <c r="D72" s="87">
        <f>SUM(B72:C72)</f>
        <v>311.5</v>
      </c>
      <c r="E72" s="21"/>
      <c r="F72" s="21"/>
      <c r="H72" s="69"/>
      <c r="I72" s="69"/>
      <c r="J72" s="69"/>
      <c r="K72" s="69"/>
      <c r="L72" s="69"/>
      <c r="M72" s="69"/>
    </row>
    <row r="73" spans="1:13" s="61" customFormat="1" ht="30.75" customHeight="1">
      <c r="A73" s="78"/>
      <c r="B73" s="77"/>
      <c r="C73" s="78"/>
      <c r="D73" s="78"/>
      <c r="E73" s="78"/>
      <c r="F73" s="78"/>
      <c r="H73" s="69"/>
      <c r="I73" s="69"/>
      <c r="J73" s="69"/>
      <c r="K73" s="69"/>
      <c r="L73" s="69"/>
      <c r="M73" s="69"/>
    </row>
    <row r="74" spans="1:13" s="61" customFormat="1" ht="79.5" customHeight="1">
      <c r="A74" s="78"/>
      <c r="B74" s="374" t="s">
        <v>162</v>
      </c>
      <c r="C74" s="375"/>
      <c r="D74" s="375"/>
      <c r="E74" s="78"/>
      <c r="F74" s="78"/>
      <c r="H74" s="69"/>
      <c r="I74" s="69"/>
      <c r="J74" s="69"/>
      <c r="K74" s="69"/>
      <c r="L74" s="69"/>
      <c r="M74" s="69"/>
    </row>
    <row r="75" spans="1:13" s="61" customFormat="1" ht="57.6">
      <c r="A75" s="78"/>
      <c r="B75" s="18" t="s">
        <v>150</v>
      </c>
      <c r="C75" s="18" t="s">
        <v>151</v>
      </c>
      <c r="D75" s="31" t="s">
        <v>152</v>
      </c>
      <c r="E75" s="78"/>
      <c r="F75" s="78"/>
      <c r="H75" s="69"/>
      <c r="I75" s="69"/>
      <c r="J75" s="69"/>
      <c r="K75" s="69"/>
      <c r="L75" s="69"/>
      <c r="M75" s="69"/>
    </row>
    <row r="76" spans="1:13" s="61" customFormat="1" ht="30.75" customHeight="1">
      <c r="A76" s="79" t="s">
        <v>250</v>
      </c>
      <c r="B76" s="87">
        <v>327.10000000000002</v>
      </c>
      <c r="C76" s="87">
        <v>20</v>
      </c>
      <c r="D76" s="87">
        <f>SUM(B76:C76)</f>
        <v>347.1</v>
      </c>
      <c r="E76" s="78"/>
      <c r="F76" s="78"/>
      <c r="H76" s="69"/>
      <c r="I76" s="69"/>
      <c r="J76" s="69"/>
      <c r="K76" s="69"/>
      <c r="L76" s="69"/>
      <c r="M76" s="69"/>
    </row>
    <row r="77" spans="1:13" s="61" customFormat="1" ht="30.75" customHeight="1">
      <c r="A77" s="78"/>
      <c r="B77" s="195"/>
      <c r="C77" s="195"/>
      <c r="D77" s="195"/>
      <c r="E77" s="78"/>
      <c r="F77" s="78"/>
      <c r="H77" s="69"/>
      <c r="I77" s="69"/>
      <c r="J77" s="69"/>
      <c r="K77" s="69"/>
      <c r="L77" s="69"/>
      <c r="M77" s="69"/>
    </row>
    <row r="78" spans="1:13" s="61" customFormat="1" ht="15.6" customHeight="1">
      <c r="B78" s="109"/>
      <c r="H78" s="69"/>
      <c r="I78" s="69"/>
      <c r="J78" s="69"/>
      <c r="K78" s="69"/>
      <c r="L78" s="69"/>
      <c r="M78" s="69"/>
    </row>
    <row r="79" spans="1:13">
      <c r="H79" s="64"/>
      <c r="I79" s="69"/>
      <c r="J79" s="65"/>
      <c r="K79" s="65"/>
    </row>
    <row r="80" spans="1:13" s="61" customFormat="1" ht="86.4">
      <c r="A80" s="59" t="s">
        <v>0</v>
      </c>
      <c r="B80" s="59" t="s">
        <v>1</v>
      </c>
      <c r="C80" s="59" t="s">
        <v>137</v>
      </c>
      <c r="D80" s="59" t="s">
        <v>138</v>
      </c>
      <c r="E80" s="59" t="s">
        <v>2</v>
      </c>
      <c r="F80" s="59" t="s">
        <v>3</v>
      </c>
      <c r="G80" s="59" t="s">
        <v>4</v>
      </c>
      <c r="H80" s="38" t="s">
        <v>9</v>
      </c>
      <c r="I80" s="38" t="s">
        <v>10</v>
      </c>
    </row>
    <row r="81" spans="1:11" s="61" customFormat="1" ht="145.19999999999999" customHeight="1">
      <c r="A81" s="208" t="s">
        <v>243</v>
      </c>
      <c r="B81" s="80" t="s">
        <v>251</v>
      </c>
      <c r="C81" s="214" t="s">
        <v>598</v>
      </c>
      <c r="D81" s="80" t="s">
        <v>494</v>
      </c>
      <c r="E81" s="208" t="s">
        <v>407</v>
      </c>
      <c r="F81" s="80">
        <v>700009431</v>
      </c>
      <c r="G81" s="80">
        <v>1667937</v>
      </c>
      <c r="H81" s="187">
        <v>400</v>
      </c>
      <c r="I81" s="84">
        <v>2</v>
      </c>
    </row>
    <row r="82" spans="1:11" s="61" customFormat="1">
      <c r="A82" s="62"/>
      <c r="B82" s="62"/>
      <c r="C82" s="62"/>
      <c r="D82" s="62"/>
      <c r="E82" s="62"/>
      <c r="F82" s="62"/>
      <c r="G82" s="62"/>
      <c r="H82" s="62"/>
      <c r="I82" s="62"/>
    </row>
    <row r="83" spans="1:11" s="61" customFormat="1" ht="67.5" customHeight="1">
      <c r="A83" s="62"/>
      <c r="B83" s="62"/>
      <c r="C83" s="340" t="s">
        <v>162</v>
      </c>
      <c r="D83" s="340"/>
      <c r="E83" s="340"/>
      <c r="F83" s="388" t="s">
        <v>149</v>
      </c>
      <c r="G83" s="388"/>
      <c r="H83" s="62"/>
      <c r="I83" s="62"/>
    </row>
    <row r="84" spans="1:11" s="61" customFormat="1" ht="83.4" customHeight="1">
      <c r="A84" s="62"/>
      <c r="B84" s="62"/>
      <c r="C84" s="18" t="s">
        <v>150</v>
      </c>
      <c r="D84" s="18" t="s">
        <v>151</v>
      </c>
      <c r="E84" s="31" t="s">
        <v>152</v>
      </c>
      <c r="F84" s="388"/>
      <c r="G84" s="388"/>
      <c r="H84" s="62"/>
      <c r="I84" s="62"/>
    </row>
    <row r="85" spans="1:11" s="61" customFormat="1" ht="21.75" customHeight="1">
      <c r="A85" s="62"/>
      <c r="B85" s="62"/>
      <c r="C85" s="188">
        <v>360</v>
      </c>
      <c r="D85" s="188">
        <v>40</v>
      </c>
      <c r="E85" s="188">
        <v>400</v>
      </c>
      <c r="F85" s="388"/>
      <c r="G85" s="388"/>
      <c r="H85" s="62"/>
      <c r="I85" s="62"/>
    </row>
    <row r="86" spans="1:11" s="61" customFormat="1">
      <c r="A86" s="62"/>
      <c r="B86" s="62"/>
      <c r="C86" s="62"/>
      <c r="D86" s="62"/>
      <c r="E86" s="62"/>
      <c r="F86" s="62"/>
      <c r="G86" s="62"/>
      <c r="H86" s="62"/>
      <c r="I86" s="62"/>
    </row>
    <row r="87" spans="1:11" s="61" customFormat="1">
      <c r="H87" s="64"/>
      <c r="J87" s="65"/>
      <c r="K87" s="65"/>
    </row>
    <row r="88" spans="1:11" s="61" customFormat="1" ht="86.4">
      <c r="A88" s="59" t="s">
        <v>0</v>
      </c>
      <c r="B88" s="59" t="s">
        <v>1</v>
      </c>
      <c r="C88" s="59" t="s">
        <v>137</v>
      </c>
      <c r="D88" s="59" t="s">
        <v>138</v>
      </c>
      <c r="E88" s="59" t="s">
        <v>2</v>
      </c>
      <c r="F88" s="59" t="s">
        <v>3</v>
      </c>
      <c r="G88" s="59" t="s">
        <v>4</v>
      </c>
      <c r="H88" s="59" t="s">
        <v>9</v>
      </c>
      <c r="I88" s="38" t="s">
        <v>10</v>
      </c>
    </row>
    <row r="89" spans="1:11" s="61" customFormat="1" ht="129.6">
      <c r="A89" s="207" t="s">
        <v>245</v>
      </c>
      <c r="B89" s="85" t="s">
        <v>252</v>
      </c>
      <c r="C89" s="214" t="s">
        <v>598</v>
      </c>
      <c r="D89" s="80" t="s">
        <v>494</v>
      </c>
      <c r="E89" s="208" t="s">
        <v>407</v>
      </c>
      <c r="F89" s="80">
        <v>700009431</v>
      </c>
      <c r="G89" s="80">
        <v>1667937</v>
      </c>
      <c r="H89" s="187">
        <v>450</v>
      </c>
      <c r="I89" s="84">
        <v>2</v>
      </c>
    </row>
    <row r="90" spans="1:11" s="61" customFormat="1">
      <c r="A90" s="62"/>
      <c r="B90" s="62"/>
      <c r="C90" s="62"/>
      <c r="D90" s="62"/>
      <c r="E90" s="62"/>
      <c r="F90" s="62"/>
      <c r="G90" s="62"/>
      <c r="H90" s="62"/>
      <c r="I90" s="62"/>
    </row>
    <row r="91" spans="1:11" s="61" customFormat="1" ht="66" customHeight="1">
      <c r="A91" s="62"/>
      <c r="B91" s="62"/>
      <c r="C91" s="340" t="s">
        <v>162</v>
      </c>
      <c r="D91" s="340"/>
      <c r="E91" s="340"/>
      <c r="F91" s="388" t="s">
        <v>149</v>
      </c>
      <c r="G91" s="388"/>
      <c r="H91" s="62"/>
      <c r="I91" s="62"/>
    </row>
    <row r="92" spans="1:11" s="61" customFormat="1" ht="89.4" customHeight="1">
      <c r="A92" s="62"/>
      <c r="B92" s="62"/>
      <c r="C92" s="18" t="s">
        <v>150</v>
      </c>
      <c r="D92" s="18" t="s">
        <v>151</v>
      </c>
      <c r="E92" s="31" t="s">
        <v>152</v>
      </c>
      <c r="F92" s="388"/>
      <c r="G92" s="388"/>
      <c r="H92" s="62"/>
      <c r="I92" s="62"/>
    </row>
    <row r="93" spans="1:11" s="61" customFormat="1" ht="25.5" customHeight="1">
      <c r="A93" s="62"/>
      <c r="B93" s="62"/>
      <c r="C93" s="46">
        <v>405</v>
      </c>
      <c r="D93" s="46">
        <v>45</v>
      </c>
      <c r="E93" s="46">
        <f>+C93+D93</f>
        <v>450</v>
      </c>
      <c r="F93" s="388"/>
      <c r="G93" s="388"/>
      <c r="H93" s="62"/>
      <c r="I93" s="62"/>
    </row>
    <row r="94" spans="1:11" s="61" customFormat="1">
      <c r="A94" s="62"/>
      <c r="B94" s="62"/>
      <c r="C94" s="62"/>
      <c r="D94" s="62"/>
      <c r="E94" s="62"/>
      <c r="F94" s="62"/>
      <c r="G94" s="62"/>
      <c r="H94" s="62"/>
      <c r="I94" s="62"/>
    </row>
    <row r="95" spans="1:11" s="61" customFormat="1" ht="115.2">
      <c r="A95" s="69"/>
      <c r="B95" s="59" t="s">
        <v>1</v>
      </c>
      <c r="C95" s="59" t="s">
        <v>137</v>
      </c>
      <c r="D95" s="59" t="s">
        <v>138</v>
      </c>
      <c r="E95" s="59" t="s">
        <v>9</v>
      </c>
      <c r="G95" s="70" t="s">
        <v>1</v>
      </c>
      <c r="H95" s="70" t="s">
        <v>1</v>
      </c>
      <c r="I95" s="59" t="s">
        <v>137</v>
      </c>
      <c r="J95" s="59" t="s">
        <v>138</v>
      </c>
      <c r="K95" s="59" t="s">
        <v>9</v>
      </c>
    </row>
    <row r="96" spans="1:11" s="61" customFormat="1" ht="72">
      <c r="B96" s="85" t="s">
        <v>496</v>
      </c>
      <c r="C96" s="80" t="s">
        <v>493</v>
      </c>
      <c r="D96" s="80" t="s">
        <v>494</v>
      </c>
      <c r="E96" s="194">
        <v>355</v>
      </c>
      <c r="G96" s="85" t="s">
        <v>495</v>
      </c>
      <c r="H96" s="85" t="s">
        <v>495</v>
      </c>
      <c r="I96" s="80" t="s">
        <v>493</v>
      </c>
      <c r="J96" s="80" t="s">
        <v>494</v>
      </c>
      <c r="K96" s="194">
        <v>400</v>
      </c>
    </row>
    <row r="97" spans="2:10" s="61" customFormat="1">
      <c r="B97" s="189"/>
      <c r="C97" s="164"/>
      <c r="D97" s="164"/>
      <c r="E97" s="190"/>
      <c r="G97" s="69"/>
      <c r="H97" s="69"/>
      <c r="I97" s="69"/>
    </row>
    <row r="98" spans="2:10" s="61" customFormat="1" ht="77.25" customHeight="1">
      <c r="B98" s="189"/>
      <c r="C98" s="340" t="s">
        <v>162</v>
      </c>
      <c r="D98" s="340"/>
      <c r="E98" s="340"/>
      <c r="F98" s="388" t="s">
        <v>149</v>
      </c>
      <c r="G98" s="388"/>
      <c r="H98" s="340" t="s">
        <v>162</v>
      </c>
      <c r="I98" s="340"/>
      <c r="J98" s="340"/>
    </row>
    <row r="99" spans="2:10" s="61" customFormat="1" ht="72">
      <c r="B99" s="189"/>
      <c r="C99" s="18" t="s">
        <v>150</v>
      </c>
      <c r="D99" s="18" t="s">
        <v>151</v>
      </c>
      <c r="E99" s="31" t="s">
        <v>152</v>
      </c>
      <c r="F99" s="388"/>
      <c r="G99" s="388"/>
      <c r="H99" s="18" t="s">
        <v>150</v>
      </c>
      <c r="I99" s="18" t="s">
        <v>151</v>
      </c>
      <c r="J99" s="31" t="s">
        <v>152</v>
      </c>
    </row>
    <row r="100" spans="2:10" s="193" customFormat="1" ht="24.75" customHeight="1">
      <c r="B100" s="189"/>
      <c r="C100" s="46">
        <v>319.5</v>
      </c>
      <c r="D100" s="46">
        <v>35.5</v>
      </c>
      <c r="E100" s="46">
        <f>+C100+D100</f>
        <v>355</v>
      </c>
      <c r="F100" s="388"/>
      <c r="G100" s="388"/>
      <c r="H100" s="46">
        <v>360</v>
      </c>
      <c r="I100" s="46">
        <v>40</v>
      </c>
      <c r="J100" s="46">
        <f>+H100+I100</f>
        <v>400</v>
      </c>
    </row>
    <row r="101" spans="2:10" s="61" customFormat="1">
      <c r="B101" s="189"/>
      <c r="C101" s="164"/>
      <c r="D101" s="164"/>
      <c r="E101" s="190"/>
      <c r="F101" s="191"/>
      <c r="G101" s="69"/>
      <c r="H101" s="189"/>
      <c r="I101" s="164"/>
    </row>
    <row r="102" spans="2:10" s="69" customFormat="1" ht="24.75" customHeight="1">
      <c r="B102" s="398" t="s">
        <v>8</v>
      </c>
      <c r="C102" s="399"/>
      <c r="D102" s="399"/>
      <c r="E102" s="400"/>
      <c r="F102" s="192"/>
      <c r="G102" s="351" t="s">
        <v>829</v>
      </c>
      <c r="H102" s="352"/>
      <c r="I102" s="352"/>
      <c r="J102" s="352"/>
    </row>
    <row r="103" spans="2:10" s="61" customFormat="1" ht="28.8">
      <c r="B103" s="59" t="s">
        <v>6</v>
      </c>
      <c r="C103" s="59" t="s">
        <v>5</v>
      </c>
      <c r="D103" s="59" t="s">
        <v>3</v>
      </c>
      <c r="E103" s="59" t="s">
        <v>7</v>
      </c>
      <c r="G103" s="59" t="s">
        <v>6</v>
      </c>
      <c r="H103" s="59" t="s">
        <v>5</v>
      </c>
      <c r="I103" s="59" t="s">
        <v>3</v>
      </c>
      <c r="J103" s="59" t="s">
        <v>7</v>
      </c>
    </row>
    <row r="104" spans="2:10" s="61" customFormat="1" ht="91.8">
      <c r="B104" s="55" t="s">
        <v>415</v>
      </c>
      <c r="C104" s="162" t="s">
        <v>452</v>
      </c>
      <c r="D104" s="165" t="s">
        <v>416</v>
      </c>
      <c r="E104" s="165">
        <v>1425033</v>
      </c>
      <c r="G104" s="288" t="s">
        <v>824</v>
      </c>
      <c r="H104" s="55" t="s">
        <v>823</v>
      </c>
      <c r="I104" s="257" t="s">
        <v>835</v>
      </c>
      <c r="J104" s="257" t="s">
        <v>830</v>
      </c>
    </row>
    <row r="105" spans="2:10" s="61" customFormat="1" ht="91.8">
      <c r="B105" s="55" t="s">
        <v>415</v>
      </c>
      <c r="C105" s="162" t="s">
        <v>453</v>
      </c>
      <c r="D105" s="165" t="s">
        <v>417</v>
      </c>
      <c r="E105" s="165">
        <v>1425035</v>
      </c>
      <c r="G105" s="185" t="s">
        <v>825</v>
      </c>
      <c r="H105" s="55" t="s">
        <v>823</v>
      </c>
      <c r="I105" s="257" t="s">
        <v>836</v>
      </c>
      <c r="J105" s="257" t="s">
        <v>831</v>
      </c>
    </row>
    <row r="106" spans="2:10" s="61" customFormat="1" ht="91.8">
      <c r="B106" s="55" t="s">
        <v>415</v>
      </c>
      <c r="C106" s="162" t="s">
        <v>454</v>
      </c>
      <c r="D106" s="165" t="s">
        <v>418</v>
      </c>
      <c r="E106" s="165">
        <v>1425038</v>
      </c>
      <c r="G106" s="185" t="s">
        <v>826</v>
      </c>
      <c r="H106" s="55" t="s">
        <v>823</v>
      </c>
      <c r="I106" s="257" t="s">
        <v>837</v>
      </c>
      <c r="J106" s="257" t="s">
        <v>832</v>
      </c>
    </row>
    <row r="107" spans="2:10" s="61" customFormat="1" ht="91.8">
      <c r="B107" s="55" t="s">
        <v>415</v>
      </c>
      <c r="C107" s="162" t="s">
        <v>455</v>
      </c>
      <c r="D107" s="165" t="s">
        <v>419</v>
      </c>
      <c r="E107" s="165">
        <v>1425040</v>
      </c>
      <c r="G107" s="185" t="s">
        <v>827</v>
      </c>
      <c r="H107" s="55" t="s">
        <v>823</v>
      </c>
      <c r="I107" s="257" t="s">
        <v>838</v>
      </c>
      <c r="J107" s="257" t="s">
        <v>833</v>
      </c>
    </row>
    <row r="108" spans="2:10" s="61" customFormat="1" ht="91.8">
      <c r="B108" s="55" t="s">
        <v>415</v>
      </c>
      <c r="C108" s="162" t="s">
        <v>456</v>
      </c>
      <c r="D108" s="165" t="s">
        <v>420</v>
      </c>
      <c r="E108" s="165">
        <v>1425043</v>
      </c>
      <c r="G108" s="185" t="s">
        <v>828</v>
      </c>
      <c r="H108" s="55" t="s">
        <v>823</v>
      </c>
      <c r="I108" s="257" t="s">
        <v>839</v>
      </c>
      <c r="J108" s="257" t="s">
        <v>834</v>
      </c>
    </row>
    <row r="109" spans="2:10" s="61" customFormat="1" ht="91.8">
      <c r="B109" s="55" t="s">
        <v>415</v>
      </c>
      <c r="C109" s="162" t="s">
        <v>457</v>
      </c>
      <c r="D109" s="165" t="s">
        <v>421</v>
      </c>
      <c r="E109" s="165">
        <v>1425046</v>
      </c>
      <c r="I109" s="69"/>
    </row>
    <row r="110" spans="2:10" s="61" customFormat="1" ht="91.8">
      <c r="B110" s="55" t="s">
        <v>415</v>
      </c>
      <c r="C110" s="162" t="s">
        <v>458</v>
      </c>
      <c r="D110" s="165" t="s">
        <v>422</v>
      </c>
      <c r="E110" s="165">
        <v>1425049</v>
      </c>
      <c r="I110" s="69"/>
    </row>
    <row r="111" spans="2:10" s="61" customFormat="1" ht="91.8">
      <c r="B111" s="55" t="s">
        <v>415</v>
      </c>
      <c r="C111" s="162" t="s">
        <v>459</v>
      </c>
      <c r="D111" s="165" t="s">
        <v>423</v>
      </c>
      <c r="E111" s="165">
        <v>1425050</v>
      </c>
      <c r="I111" s="69"/>
    </row>
    <row r="112" spans="2:10" s="61" customFormat="1" ht="86.4">
      <c r="B112" s="55" t="s">
        <v>415</v>
      </c>
      <c r="C112" s="162" t="s">
        <v>424</v>
      </c>
      <c r="D112" s="165" t="s">
        <v>425</v>
      </c>
      <c r="E112" s="165">
        <v>1425010</v>
      </c>
      <c r="I112" s="69"/>
    </row>
    <row r="113" spans="2:9" s="61" customFormat="1" ht="86.4">
      <c r="B113" s="55" t="s">
        <v>415</v>
      </c>
      <c r="C113" s="162" t="s">
        <v>426</v>
      </c>
      <c r="D113" s="165" t="s">
        <v>427</v>
      </c>
      <c r="E113" s="165">
        <v>1425016</v>
      </c>
      <c r="I113" s="69"/>
    </row>
    <row r="114" spans="2:9" s="61" customFormat="1" ht="86.4">
      <c r="B114" s="55" t="s">
        <v>415</v>
      </c>
      <c r="C114" s="162" t="s">
        <v>428</v>
      </c>
      <c r="D114" s="165" t="s">
        <v>429</v>
      </c>
      <c r="E114" s="165">
        <v>1425017</v>
      </c>
      <c r="I114" s="69"/>
    </row>
    <row r="115" spans="2:9" s="61" customFormat="1" ht="86.4">
      <c r="B115" s="55" t="s">
        <v>415</v>
      </c>
      <c r="C115" s="162" t="s">
        <v>430</v>
      </c>
      <c r="D115" s="165" t="s">
        <v>431</v>
      </c>
      <c r="E115" s="165">
        <v>1425019</v>
      </c>
      <c r="I115" s="69"/>
    </row>
    <row r="116" spans="2:9" s="61" customFormat="1" ht="86.4">
      <c r="B116" s="55" t="s">
        <v>415</v>
      </c>
      <c r="C116" s="162" t="s">
        <v>432</v>
      </c>
      <c r="D116" s="165" t="s">
        <v>433</v>
      </c>
      <c r="E116" s="165">
        <v>1425022</v>
      </c>
      <c r="I116" s="69"/>
    </row>
    <row r="117" spans="2:9" s="61" customFormat="1" ht="86.4">
      <c r="B117" s="55" t="s">
        <v>415</v>
      </c>
      <c r="C117" s="162" t="s">
        <v>434</v>
      </c>
      <c r="D117" s="165" t="s">
        <v>435</v>
      </c>
      <c r="E117" s="165">
        <v>1425025</v>
      </c>
      <c r="I117" s="69"/>
    </row>
    <row r="118" spans="2:9" s="61" customFormat="1" ht="86.4">
      <c r="B118" s="55" t="s">
        <v>415</v>
      </c>
      <c r="C118" s="162" t="s">
        <v>436</v>
      </c>
      <c r="D118" s="165" t="s">
        <v>437</v>
      </c>
      <c r="E118" s="165">
        <v>1425027</v>
      </c>
      <c r="I118" s="69"/>
    </row>
    <row r="119" spans="2:9" s="61" customFormat="1" ht="86.4">
      <c r="B119" s="55" t="s">
        <v>415</v>
      </c>
      <c r="C119" s="162" t="s">
        <v>438</v>
      </c>
      <c r="D119" s="165" t="s">
        <v>439</v>
      </c>
      <c r="E119" s="165">
        <v>1425029</v>
      </c>
      <c r="I119" s="69"/>
    </row>
    <row r="120" spans="2:9" s="61" customFormat="1" ht="90">
      <c r="B120" s="55" t="s">
        <v>440</v>
      </c>
      <c r="C120" s="162" t="s">
        <v>460</v>
      </c>
      <c r="D120" s="165" t="s">
        <v>441</v>
      </c>
      <c r="E120" s="165">
        <v>1425051</v>
      </c>
      <c r="I120" s="69"/>
    </row>
    <row r="121" spans="2:9" s="61" customFormat="1" ht="90">
      <c r="B121" s="55" t="s">
        <v>440</v>
      </c>
      <c r="C121" s="162" t="s">
        <v>461</v>
      </c>
      <c r="D121" s="165" t="s">
        <v>442</v>
      </c>
      <c r="E121" s="165">
        <v>1425053</v>
      </c>
      <c r="I121" s="69"/>
    </row>
    <row r="122" spans="2:9" s="61" customFormat="1" ht="86.4">
      <c r="B122" s="55" t="s">
        <v>440</v>
      </c>
      <c r="C122" s="162" t="s">
        <v>443</v>
      </c>
      <c r="D122" s="165" t="s">
        <v>444</v>
      </c>
      <c r="E122" s="165">
        <v>1425055</v>
      </c>
      <c r="I122" s="69"/>
    </row>
    <row r="123" spans="2:9" s="61" customFormat="1" ht="86.4">
      <c r="B123" s="55" t="s">
        <v>440</v>
      </c>
      <c r="C123" s="162" t="s">
        <v>445</v>
      </c>
      <c r="D123" s="165" t="s">
        <v>446</v>
      </c>
      <c r="E123" s="165">
        <v>1425054</v>
      </c>
      <c r="I123" s="69"/>
    </row>
    <row r="124" spans="2:9" s="61" customFormat="1" ht="75.599999999999994">
      <c r="B124" s="55" t="s">
        <v>447</v>
      </c>
      <c r="C124" s="162" t="s">
        <v>462</v>
      </c>
      <c r="D124" s="165">
        <v>700001181</v>
      </c>
      <c r="E124" s="165">
        <v>1425056</v>
      </c>
      <c r="I124" s="69"/>
    </row>
    <row r="125" spans="2:9" s="61" customFormat="1" ht="46.8">
      <c r="B125" s="55" t="s">
        <v>448</v>
      </c>
      <c r="C125" s="162" t="s">
        <v>463</v>
      </c>
      <c r="D125" s="165">
        <v>700001796</v>
      </c>
      <c r="E125" s="165">
        <v>1567987</v>
      </c>
      <c r="I125" s="69"/>
    </row>
    <row r="126" spans="2:9" s="61" customFormat="1" ht="30.6">
      <c r="B126" s="55" t="s">
        <v>449</v>
      </c>
      <c r="C126" s="162" t="s">
        <v>464</v>
      </c>
      <c r="D126" s="165">
        <v>700000549</v>
      </c>
      <c r="E126" s="165">
        <v>1425058</v>
      </c>
      <c r="I126" s="69"/>
    </row>
  </sheetData>
  <mergeCells count="23">
    <mergeCell ref="B102:E102"/>
    <mergeCell ref="C4:C5"/>
    <mergeCell ref="F4:H4"/>
    <mergeCell ref="F5:H5"/>
    <mergeCell ref="F3:H3"/>
    <mergeCell ref="C91:E91"/>
    <mergeCell ref="F91:G93"/>
    <mergeCell ref="C98:E98"/>
    <mergeCell ref="F98:G100"/>
    <mergeCell ref="H98:J98"/>
    <mergeCell ref="E4:E5"/>
    <mergeCell ref="A7:K7"/>
    <mergeCell ref="G102:J102"/>
    <mergeCell ref="A1:G1"/>
    <mergeCell ref="B22:F22"/>
    <mergeCell ref="F24:F60"/>
    <mergeCell ref="C83:E83"/>
    <mergeCell ref="F83:G85"/>
    <mergeCell ref="B62:D62"/>
    <mergeCell ref="E62:F64"/>
    <mergeCell ref="B66:D66"/>
    <mergeCell ref="B70:D70"/>
    <mergeCell ref="B74:D74"/>
  </mergeCells>
  <pageMargins left="0.70866141732283472" right="0.70866141732283472" top="0.35433070866141736" bottom="0.35433070866141736" header="0.11811023622047245" footer="0.11811023622047245"/>
  <pageSetup paperSize="9" scale="40" fitToHeight="0" orientation="portrait" r:id="rId1"/>
  <headerFooter>
    <oddFooter>&amp;C&amp;8&amp;P di &amp;N</oddFooter>
  </headerFooter>
  <rowBreaks count="3" manualBreakCount="3">
    <brk id="32" max="10" man="1"/>
    <brk id="61" max="10" man="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H166"/>
  <sheetViews>
    <sheetView topLeftCell="A40" zoomScale="80" zoomScaleNormal="80" zoomScaleSheetLayoutView="25" workbookViewId="0">
      <selection activeCell="A44" sqref="A44:XFD61"/>
    </sheetView>
  </sheetViews>
  <sheetFormatPr defaultColWidth="9.33203125" defaultRowHeight="13.8"/>
  <cols>
    <col min="1" max="1" width="12.109375" style="1" customWidth="1"/>
    <col min="2" max="2" width="20.6640625" style="1" customWidth="1"/>
    <col min="3" max="3" width="17.44140625" style="1" customWidth="1"/>
    <col min="4" max="4" width="36.33203125" style="1" customWidth="1"/>
    <col min="5" max="5" width="50.88671875" style="1" customWidth="1"/>
    <col min="6" max="6" width="33.33203125" style="1" customWidth="1"/>
    <col min="7" max="7" width="18.5546875" style="1" customWidth="1"/>
    <col min="8" max="8" width="21.109375" style="1" customWidth="1"/>
    <col min="9" max="9" width="27" style="1" customWidth="1"/>
    <col min="10" max="10" width="22.44140625" style="2" customWidth="1"/>
    <col min="11" max="11" width="22.6640625" style="1" customWidth="1"/>
    <col min="12" max="12" width="22.88671875" style="1" customWidth="1"/>
    <col min="13" max="16384" width="9.33203125" style="1"/>
  </cols>
  <sheetData>
    <row r="1" spans="1:12" s="5" customFormat="1" ht="92.25" customHeight="1">
      <c r="A1" s="355" t="s">
        <v>11</v>
      </c>
      <c r="B1" s="355"/>
      <c r="C1" s="355"/>
      <c r="D1" s="355"/>
      <c r="E1" s="355"/>
      <c r="F1" s="355"/>
      <c r="G1" s="355"/>
      <c r="H1" s="4"/>
      <c r="I1" s="4"/>
      <c r="J1" s="4"/>
      <c r="K1" s="4"/>
    </row>
    <row r="2" spans="1:12" s="5" customFormat="1" ht="30" customHeight="1">
      <c r="A2" s="3"/>
      <c r="B2" s="3"/>
      <c r="C2" s="3"/>
      <c r="D2" s="3"/>
      <c r="E2" s="3"/>
      <c r="F2" s="3"/>
      <c r="G2" s="3"/>
      <c r="H2" s="4"/>
      <c r="I2" s="4"/>
      <c r="J2" s="4"/>
      <c r="K2" s="4"/>
    </row>
    <row r="3" spans="1:12" s="5" customFormat="1" ht="30" customHeight="1">
      <c r="A3" s="3"/>
      <c r="B3" s="3"/>
      <c r="C3" s="183" t="s">
        <v>0</v>
      </c>
      <c r="D3" s="183" t="s">
        <v>482</v>
      </c>
      <c r="E3" s="183" t="s">
        <v>483</v>
      </c>
      <c r="F3" s="340" t="s">
        <v>1</v>
      </c>
      <c r="G3" s="457"/>
      <c r="H3" s="457"/>
      <c r="I3" s="4"/>
      <c r="J3" s="4"/>
      <c r="K3" s="4"/>
    </row>
    <row r="4" spans="1:12" s="5" customFormat="1" ht="48" customHeight="1">
      <c r="A4" s="3"/>
      <c r="B4" s="3"/>
      <c r="C4" s="444">
        <v>4</v>
      </c>
      <c r="D4" s="215" t="s">
        <v>484</v>
      </c>
      <c r="E4" s="444">
        <v>9428387715</v>
      </c>
      <c r="F4" s="373" t="s">
        <v>268</v>
      </c>
      <c r="G4" s="373"/>
      <c r="H4" s="373"/>
      <c r="I4" s="4"/>
      <c r="J4" s="4"/>
      <c r="K4" s="4"/>
    </row>
    <row r="5" spans="1:12" s="5" customFormat="1" ht="35.25" customHeight="1">
      <c r="A5" s="3"/>
      <c r="B5" s="3"/>
      <c r="C5" s="445"/>
      <c r="D5" s="215" t="s">
        <v>487</v>
      </c>
      <c r="E5" s="445"/>
      <c r="F5" s="373" t="s">
        <v>269</v>
      </c>
      <c r="G5" s="373"/>
      <c r="H5" s="373"/>
      <c r="I5" s="4"/>
      <c r="J5" s="4"/>
      <c r="K5" s="4"/>
    </row>
    <row r="6" spans="1:12" s="5" customFormat="1" ht="18" customHeight="1">
      <c r="A6" s="3"/>
      <c r="B6" s="3"/>
      <c r="C6" s="3"/>
      <c r="D6" s="3"/>
      <c r="E6" s="3"/>
      <c r="F6" s="3"/>
      <c r="G6" s="3"/>
      <c r="H6" s="4"/>
      <c r="I6" s="4"/>
      <c r="J6" s="4"/>
      <c r="K6" s="4"/>
    </row>
    <row r="7" spans="1:12" s="5" customFormat="1" ht="18" customHeight="1">
      <c r="A7" s="360" t="s">
        <v>614</v>
      </c>
      <c r="B7" s="360"/>
      <c r="C7" s="360"/>
      <c r="D7" s="360"/>
      <c r="E7" s="360"/>
      <c r="F7" s="360"/>
      <c r="G7" s="360"/>
      <c r="H7" s="360"/>
      <c r="I7" s="360"/>
      <c r="J7" s="360"/>
      <c r="K7" s="360"/>
    </row>
    <row r="8" spans="1:12" s="5" customFormat="1" ht="18" customHeight="1">
      <c r="A8" s="28"/>
      <c r="B8" s="28"/>
      <c r="C8" s="28"/>
      <c r="D8" s="28"/>
      <c r="E8" s="28"/>
      <c r="F8" s="28"/>
      <c r="G8" s="28"/>
      <c r="H8" s="28"/>
      <c r="I8" s="28"/>
      <c r="J8" s="28"/>
      <c r="K8" s="28"/>
    </row>
    <row r="9" spans="1:12" s="5" customFormat="1" ht="23.25" customHeight="1">
      <c r="A9" s="35"/>
      <c r="B9" s="35"/>
      <c r="C9" s="35"/>
      <c r="D9" s="35"/>
      <c r="E9" s="35"/>
      <c r="F9" s="35"/>
      <c r="G9" s="35"/>
      <c r="H9" s="36"/>
      <c r="I9" s="21"/>
      <c r="J9" s="26"/>
      <c r="K9" s="26"/>
      <c r="L9" s="21"/>
    </row>
    <row r="10" spans="1:12" s="5" customFormat="1" ht="114" customHeight="1">
      <c r="A10" s="18" t="s">
        <v>0</v>
      </c>
      <c r="B10" s="18" t="s">
        <v>1</v>
      </c>
      <c r="C10" s="18" t="s">
        <v>137</v>
      </c>
      <c r="D10" s="18" t="s">
        <v>138</v>
      </c>
      <c r="E10" s="118" t="s">
        <v>2</v>
      </c>
      <c r="F10" s="18" t="s">
        <v>3</v>
      </c>
      <c r="G10" s="18" t="s">
        <v>4</v>
      </c>
      <c r="H10" s="19" t="s">
        <v>9</v>
      </c>
      <c r="I10" s="18" t="s">
        <v>178</v>
      </c>
    </row>
    <row r="11" spans="1:12" s="5" customFormat="1" ht="140.25" customHeight="1">
      <c r="A11" s="207" t="s">
        <v>266</v>
      </c>
      <c r="B11" s="82" t="s">
        <v>268</v>
      </c>
      <c r="C11" s="368" t="s">
        <v>604</v>
      </c>
      <c r="D11" s="82" t="s">
        <v>270</v>
      </c>
      <c r="E11" s="207" t="s">
        <v>271</v>
      </c>
      <c r="F11" s="82">
        <v>56343</v>
      </c>
      <c r="G11" s="82">
        <v>2208019</v>
      </c>
      <c r="H11" s="45">
        <v>298</v>
      </c>
      <c r="I11" s="361">
        <v>1</v>
      </c>
    </row>
    <row r="12" spans="1:12" s="5" customFormat="1" ht="138" customHeight="1">
      <c r="A12" s="207" t="s">
        <v>267</v>
      </c>
      <c r="B12" s="82" t="s">
        <v>269</v>
      </c>
      <c r="C12" s="370"/>
      <c r="D12" s="82" t="s">
        <v>270</v>
      </c>
      <c r="E12" s="207" t="s">
        <v>271</v>
      </c>
      <c r="F12" s="82">
        <v>56343</v>
      </c>
      <c r="G12" s="82">
        <v>2208019</v>
      </c>
      <c r="H12" s="45">
        <v>450</v>
      </c>
      <c r="I12" s="361"/>
    </row>
    <row r="13" spans="1:12" s="5" customFormat="1" ht="18" customHeight="1">
      <c r="A13" s="3"/>
      <c r="B13" s="3"/>
      <c r="C13" s="3"/>
      <c r="D13" s="3"/>
      <c r="E13" s="3"/>
      <c r="F13" s="3"/>
      <c r="G13" s="3"/>
      <c r="H13" s="4"/>
      <c r="I13" s="4"/>
      <c r="J13" s="4"/>
      <c r="K13" s="4"/>
    </row>
    <row r="14" spans="1:12" s="5" customFormat="1" ht="18" customHeight="1">
      <c r="A14" s="3"/>
      <c r="B14" s="3"/>
      <c r="C14" s="3"/>
      <c r="D14" s="3"/>
      <c r="E14" s="3"/>
      <c r="F14" s="3"/>
      <c r="G14" s="3"/>
      <c r="H14" s="4"/>
      <c r="I14" s="4"/>
      <c r="J14" s="4"/>
      <c r="K14" s="4"/>
    </row>
    <row r="15" spans="1:12" s="5" customFormat="1" ht="20.25" customHeight="1">
      <c r="A15" s="29"/>
      <c r="B15" s="340" t="s">
        <v>142</v>
      </c>
      <c r="C15" s="340"/>
      <c r="D15" s="340"/>
      <c r="E15" s="340"/>
      <c r="F15" s="340"/>
      <c r="G15" s="30"/>
      <c r="H15" s="29"/>
      <c r="I15" s="29"/>
      <c r="J15" s="29"/>
      <c r="K15" s="29"/>
      <c r="L15" s="21"/>
    </row>
    <row r="16" spans="1:12" s="5" customFormat="1" ht="33.75" customHeight="1">
      <c r="A16" s="21"/>
      <c r="B16" s="18" t="s">
        <v>6</v>
      </c>
      <c r="C16" s="18" t="s">
        <v>5</v>
      </c>
      <c r="D16" s="18" t="s">
        <v>3</v>
      </c>
      <c r="E16" s="18" t="s">
        <v>7</v>
      </c>
      <c r="F16" s="31" t="s">
        <v>173</v>
      </c>
      <c r="G16" s="21"/>
      <c r="H16" s="32"/>
      <c r="I16" s="29"/>
      <c r="J16" s="29"/>
      <c r="K16" s="29"/>
      <c r="L16" s="21"/>
    </row>
    <row r="17" spans="1:13" s="5" customFormat="1" ht="43.2">
      <c r="A17" s="21" t="s">
        <v>272</v>
      </c>
      <c r="B17" s="47" t="s">
        <v>274</v>
      </c>
      <c r="C17" s="47" t="s">
        <v>275</v>
      </c>
      <c r="D17" s="119">
        <v>51776</v>
      </c>
      <c r="E17" s="51">
        <v>2129704</v>
      </c>
      <c r="F17" s="45">
        <v>298</v>
      </c>
      <c r="G17" s="21"/>
      <c r="H17" s="21"/>
      <c r="I17" s="29"/>
      <c r="J17" s="29"/>
      <c r="K17" s="29"/>
      <c r="L17" s="21"/>
    </row>
    <row r="18" spans="1:13" s="5" customFormat="1" ht="43.2">
      <c r="A18" s="21" t="s">
        <v>273</v>
      </c>
      <c r="B18" s="47" t="s">
        <v>274</v>
      </c>
      <c r="C18" s="47" t="s">
        <v>275</v>
      </c>
      <c r="D18" s="119">
        <v>51776</v>
      </c>
      <c r="E18" s="51">
        <v>2129704</v>
      </c>
      <c r="F18" s="45">
        <v>450</v>
      </c>
      <c r="G18" s="21"/>
      <c r="H18" s="21"/>
      <c r="I18" s="29"/>
      <c r="J18" s="29"/>
      <c r="K18" s="29"/>
      <c r="L18" s="21"/>
    </row>
    <row r="19" spans="1:13" s="5" customFormat="1" ht="18" customHeight="1">
      <c r="A19" s="21"/>
      <c r="B19" s="43"/>
      <c r="C19" s="21"/>
      <c r="D19" s="21"/>
      <c r="E19" s="21"/>
      <c r="F19" s="21"/>
      <c r="G19" s="21"/>
      <c r="H19" s="29"/>
      <c r="I19" s="29"/>
      <c r="J19" s="29"/>
      <c r="K19" s="29"/>
      <c r="L19" s="21"/>
    </row>
    <row r="20" spans="1:13" s="5" customFormat="1" ht="48" customHeight="1">
      <c r="A20" s="21"/>
      <c r="B20" s="340" t="s">
        <v>162</v>
      </c>
      <c r="C20" s="340"/>
      <c r="D20" s="340"/>
      <c r="E20" s="341" t="s">
        <v>149</v>
      </c>
      <c r="F20" s="341"/>
      <c r="G20" s="21"/>
      <c r="H20" s="29"/>
      <c r="I20" s="29"/>
      <c r="J20" s="29"/>
      <c r="K20" s="29"/>
      <c r="L20" s="21"/>
    </row>
    <row r="21" spans="1:13" s="5" customFormat="1" ht="51" customHeight="1">
      <c r="A21" s="21"/>
      <c r="B21" s="18" t="s">
        <v>150</v>
      </c>
      <c r="C21" s="18" t="s">
        <v>151</v>
      </c>
      <c r="D21" s="31" t="s">
        <v>152</v>
      </c>
      <c r="E21" s="44"/>
      <c r="F21" s="44"/>
      <c r="G21" s="29"/>
      <c r="H21" s="29"/>
      <c r="I21" s="29"/>
      <c r="J21" s="29"/>
      <c r="K21" s="29"/>
      <c r="L21" s="21"/>
    </row>
    <row r="22" spans="1:13" s="5" customFormat="1" ht="18" customHeight="1">
      <c r="A22" s="21" t="s">
        <v>272</v>
      </c>
      <c r="B22" s="46">
        <v>280</v>
      </c>
      <c r="C22" s="46">
        <v>18</v>
      </c>
      <c r="D22" s="45">
        <v>298</v>
      </c>
      <c r="E22" s="21" t="s">
        <v>176</v>
      </c>
      <c r="F22" s="21"/>
      <c r="G22" s="29"/>
      <c r="H22" s="29"/>
      <c r="I22" s="29"/>
      <c r="J22" s="29"/>
      <c r="K22" s="29"/>
      <c r="L22" s="21"/>
    </row>
    <row r="23" spans="1:13" s="5" customFormat="1" ht="18" customHeight="1">
      <c r="A23" s="21" t="s">
        <v>273</v>
      </c>
      <c r="B23" s="46">
        <v>420</v>
      </c>
      <c r="C23" s="46">
        <v>30</v>
      </c>
      <c r="D23" s="45">
        <v>450</v>
      </c>
      <c r="E23" s="21" t="s">
        <v>177</v>
      </c>
      <c r="F23" s="21"/>
      <c r="G23" s="29"/>
      <c r="H23" s="29"/>
      <c r="I23" s="29"/>
      <c r="J23" s="29"/>
      <c r="K23" s="29"/>
      <c r="L23" s="21"/>
    </row>
    <row r="24" spans="1:13" s="5" customFormat="1" ht="18" customHeight="1">
      <c r="A24" s="21"/>
      <c r="B24" s="29"/>
      <c r="C24" s="29"/>
      <c r="D24" s="29"/>
      <c r="E24" s="29"/>
      <c r="F24" s="21"/>
      <c r="G24" s="29"/>
      <c r="H24" s="29"/>
      <c r="I24" s="29"/>
      <c r="J24" s="29"/>
      <c r="K24" s="29"/>
      <c r="L24" s="21"/>
    </row>
    <row r="25" spans="1:13" s="5" customFormat="1" ht="18" customHeight="1">
      <c r="A25" s="3"/>
      <c r="B25" s="3"/>
      <c r="C25" s="3"/>
      <c r="D25" s="3"/>
      <c r="E25" s="3"/>
      <c r="F25" s="3"/>
      <c r="G25" s="3"/>
      <c r="H25" s="4"/>
      <c r="I25" s="4"/>
      <c r="J25" s="4"/>
      <c r="K25" s="4"/>
    </row>
    <row r="26" spans="1:13" s="37" customFormat="1" ht="16.95" customHeight="1">
      <c r="A26" s="349" t="s">
        <v>639</v>
      </c>
      <c r="B26" s="349"/>
      <c r="C26" s="349"/>
      <c r="D26" s="349"/>
      <c r="E26" s="35"/>
      <c r="F26" s="35"/>
      <c r="G26" s="35"/>
      <c r="I26" s="36"/>
      <c r="J26" s="29"/>
      <c r="K26" s="26"/>
      <c r="L26" s="21"/>
      <c r="M26" s="21"/>
    </row>
    <row r="27" spans="1:13" s="21" customFormat="1" ht="105.75" customHeight="1">
      <c r="A27" s="18" t="s">
        <v>0</v>
      </c>
      <c r="B27" s="18" t="s">
        <v>1</v>
      </c>
      <c r="C27" s="18" t="s">
        <v>137</v>
      </c>
      <c r="D27" s="18" t="s">
        <v>138</v>
      </c>
      <c r="E27" s="18" t="s">
        <v>168</v>
      </c>
      <c r="F27" s="39" t="s">
        <v>2</v>
      </c>
      <c r="G27" s="18" t="s">
        <v>3</v>
      </c>
      <c r="H27" s="18" t="s">
        <v>4</v>
      </c>
      <c r="I27" s="19" t="s">
        <v>9</v>
      </c>
      <c r="J27" s="18" t="s">
        <v>178</v>
      </c>
    </row>
    <row r="28" spans="1:13" s="21" customFormat="1" ht="54.9" customHeight="1">
      <c r="A28" s="362" t="s">
        <v>266</v>
      </c>
      <c r="B28" s="365" t="s">
        <v>268</v>
      </c>
      <c r="C28" s="368" t="s">
        <v>605</v>
      </c>
      <c r="D28" s="365" t="s">
        <v>169</v>
      </c>
      <c r="E28" s="82" t="s">
        <v>170</v>
      </c>
      <c r="F28" s="207" t="s">
        <v>14</v>
      </c>
      <c r="G28" s="82" t="s">
        <v>15</v>
      </c>
      <c r="H28" s="82">
        <v>2196084</v>
      </c>
      <c r="I28" s="456">
        <v>385</v>
      </c>
      <c r="J28" s="344">
        <v>2</v>
      </c>
    </row>
    <row r="29" spans="1:13" s="21" customFormat="1" ht="79.5" customHeight="1">
      <c r="A29" s="364"/>
      <c r="B29" s="367"/>
      <c r="C29" s="369"/>
      <c r="D29" s="367"/>
      <c r="E29" s="82" t="s">
        <v>171</v>
      </c>
      <c r="F29" s="207" t="s">
        <v>16</v>
      </c>
      <c r="G29" s="82" t="s">
        <v>17</v>
      </c>
      <c r="H29" s="82">
        <v>2194114</v>
      </c>
      <c r="I29" s="390"/>
      <c r="J29" s="344"/>
    </row>
    <row r="30" spans="1:13" s="21" customFormat="1" ht="54.9" customHeight="1">
      <c r="A30" s="362" t="s">
        <v>267</v>
      </c>
      <c r="B30" s="365" t="s">
        <v>269</v>
      </c>
      <c r="C30" s="369"/>
      <c r="D30" s="365" t="s">
        <v>169</v>
      </c>
      <c r="E30" s="82" t="s">
        <v>170</v>
      </c>
      <c r="F30" s="207" t="s">
        <v>14</v>
      </c>
      <c r="G30" s="82" t="s">
        <v>15</v>
      </c>
      <c r="H30" s="82">
        <v>2196084</v>
      </c>
      <c r="I30" s="456">
        <v>520</v>
      </c>
      <c r="J30" s="344"/>
    </row>
    <row r="31" spans="1:13" s="21" customFormat="1" ht="86.25" customHeight="1">
      <c r="A31" s="364"/>
      <c r="B31" s="367"/>
      <c r="C31" s="370"/>
      <c r="D31" s="367"/>
      <c r="E31" s="82" t="s">
        <v>171</v>
      </c>
      <c r="F31" s="207" t="s">
        <v>16</v>
      </c>
      <c r="G31" s="82" t="s">
        <v>17</v>
      </c>
      <c r="H31" s="82">
        <v>2194114</v>
      </c>
      <c r="I31" s="390"/>
      <c r="J31" s="344"/>
    </row>
    <row r="33" spans="1:1021" s="21" customFormat="1" ht="14.4">
      <c r="K33" s="29"/>
    </row>
    <row r="34" spans="1:1021" s="29" customFormat="1" ht="27.75" customHeight="1">
      <c r="B34" s="340" t="s">
        <v>142</v>
      </c>
      <c r="C34" s="340"/>
      <c r="D34" s="340"/>
      <c r="E34" s="340"/>
      <c r="F34" s="340"/>
      <c r="G34" s="30" t="s">
        <v>172</v>
      </c>
      <c r="L34" s="21"/>
      <c r="M34" s="21"/>
    </row>
    <row r="35" spans="1:1021" s="21" customFormat="1" ht="29.25" customHeight="1">
      <c r="B35" s="18" t="s">
        <v>6</v>
      </c>
      <c r="C35" s="18" t="s">
        <v>5</v>
      </c>
      <c r="D35" s="18" t="s">
        <v>3</v>
      </c>
      <c r="E35" s="18" t="s">
        <v>7</v>
      </c>
      <c r="F35" s="31" t="s">
        <v>173</v>
      </c>
      <c r="G35" s="21" t="s">
        <v>174</v>
      </c>
      <c r="H35" s="32"/>
      <c r="I35" s="29"/>
      <c r="J35" s="29"/>
      <c r="K35" s="29"/>
    </row>
    <row r="36" spans="1:1021" s="21" customFormat="1" ht="45.6" customHeight="1">
      <c r="B36" s="47" t="s">
        <v>175</v>
      </c>
      <c r="C36" s="47" t="s">
        <v>16</v>
      </c>
      <c r="D36" s="48" t="s">
        <v>17</v>
      </c>
      <c r="E36" s="49">
        <v>2194114</v>
      </c>
      <c r="F36" s="50">
        <v>350</v>
      </c>
      <c r="G36" s="21" t="s">
        <v>176</v>
      </c>
      <c r="I36" s="29"/>
      <c r="J36" s="29"/>
      <c r="K36" s="29"/>
    </row>
    <row r="37" spans="1:1021" s="21" customFormat="1" ht="42.6" customHeight="1">
      <c r="B37" s="47" t="s">
        <v>175</v>
      </c>
      <c r="C37" s="47" t="s">
        <v>16</v>
      </c>
      <c r="D37" s="48" t="s">
        <v>17</v>
      </c>
      <c r="E37" s="49">
        <v>2194114</v>
      </c>
      <c r="F37" s="50">
        <v>473</v>
      </c>
      <c r="G37" s="21" t="s">
        <v>177</v>
      </c>
      <c r="I37" s="29"/>
      <c r="J37" s="29"/>
      <c r="K37" s="29"/>
    </row>
    <row r="38" spans="1:1021" s="21" customFormat="1" ht="18.75" customHeight="1">
      <c r="B38" s="43"/>
      <c r="H38" s="29"/>
      <c r="I38" s="29"/>
      <c r="J38" s="29"/>
      <c r="K38" s="29"/>
    </row>
    <row r="39" spans="1:1021" s="21" customFormat="1" ht="70.5" customHeight="1">
      <c r="B39" s="340" t="s">
        <v>162</v>
      </c>
      <c r="C39" s="340"/>
      <c r="D39" s="340"/>
      <c r="E39" s="341" t="s">
        <v>149</v>
      </c>
      <c r="F39" s="341"/>
      <c r="H39" s="29"/>
      <c r="I39" s="29"/>
      <c r="J39" s="29"/>
      <c r="K39" s="29"/>
    </row>
    <row r="40" spans="1:1021" s="21" customFormat="1" ht="92.4" customHeight="1">
      <c r="B40" s="18" t="s">
        <v>150</v>
      </c>
      <c r="C40" s="18" t="s">
        <v>151</v>
      </c>
      <c r="D40" s="31" t="s">
        <v>152</v>
      </c>
      <c r="E40" s="44"/>
      <c r="F40" s="44"/>
      <c r="G40" s="29"/>
      <c r="H40" s="29"/>
      <c r="I40" s="29"/>
      <c r="J40" s="29"/>
      <c r="K40" s="29"/>
      <c r="AMF40"/>
      <c r="AMG40"/>
    </row>
    <row r="41" spans="1:1021" s="21" customFormat="1" ht="24" customHeight="1">
      <c r="B41" s="46">
        <f>I28*73.4%</f>
        <v>282.59000000000003</v>
      </c>
      <c r="C41" s="46">
        <f>I28*26.6%</f>
        <v>102.41000000000001</v>
      </c>
      <c r="D41" s="45">
        <f>C41+B41</f>
        <v>385.00000000000006</v>
      </c>
      <c r="E41" s="21" t="s">
        <v>176</v>
      </c>
      <c r="G41" s="29"/>
      <c r="H41" s="29"/>
      <c r="I41" s="29"/>
      <c r="J41" s="29"/>
      <c r="K41" s="29"/>
      <c r="AMF41"/>
      <c r="AMG41"/>
    </row>
    <row r="42" spans="1:1021" s="21" customFormat="1" ht="22.5" customHeight="1">
      <c r="B42" s="46">
        <f>I30*73.4%</f>
        <v>381.68000000000006</v>
      </c>
      <c r="C42" s="46">
        <f>I30*26.6%</f>
        <v>138.32</v>
      </c>
      <c r="D42" s="45">
        <f>C42+B42</f>
        <v>520</v>
      </c>
      <c r="E42" s="21" t="s">
        <v>177</v>
      </c>
      <c r="G42" s="29"/>
      <c r="H42" s="29"/>
      <c r="I42" s="29"/>
      <c r="J42" s="29"/>
      <c r="K42" s="29"/>
      <c r="AMG42"/>
    </row>
    <row r="43" spans="1:1021" s="21" customFormat="1" ht="22.5" customHeight="1">
      <c r="B43" s="114"/>
      <c r="C43" s="114"/>
      <c r="D43" s="115"/>
      <c r="G43" s="29"/>
      <c r="H43" s="29"/>
      <c r="I43" s="29"/>
      <c r="J43" s="29"/>
      <c r="K43" s="29"/>
      <c r="AMG43"/>
    </row>
    <row r="44" spans="1:1021" s="37" customFormat="1" ht="20.25" customHeight="1">
      <c r="A44" s="349" t="s">
        <v>638</v>
      </c>
      <c r="B44" s="349"/>
      <c r="C44" s="349"/>
      <c r="D44" s="349"/>
      <c r="E44" s="35"/>
      <c r="F44" s="35"/>
      <c r="G44" s="35"/>
      <c r="I44" s="36"/>
      <c r="J44" s="20"/>
      <c r="K44" s="26"/>
      <c r="L44" s="21"/>
      <c r="M44" s="21"/>
    </row>
    <row r="45" spans="1:1021" s="21" customFormat="1" ht="103.5" customHeight="1">
      <c r="A45" s="18" t="s">
        <v>0</v>
      </c>
      <c r="B45" s="18" t="s">
        <v>1</v>
      </c>
      <c r="C45" s="18" t="s">
        <v>137</v>
      </c>
      <c r="D45" s="18" t="s">
        <v>138</v>
      </c>
      <c r="E45" s="18" t="s">
        <v>168</v>
      </c>
      <c r="F45" s="39" t="s">
        <v>2</v>
      </c>
      <c r="G45" s="18" t="s">
        <v>3</v>
      </c>
      <c r="H45" s="18" t="s">
        <v>4</v>
      </c>
      <c r="I45" s="19" t="s">
        <v>9</v>
      </c>
      <c r="J45" s="18" t="s">
        <v>178</v>
      </c>
      <c r="K45" s="20"/>
      <c r="L45" s="20"/>
    </row>
    <row r="46" spans="1:1021" s="21" customFormat="1" ht="68.25" customHeight="1">
      <c r="A46" s="345">
        <v>4</v>
      </c>
      <c r="B46" s="345" t="s">
        <v>636</v>
      </c>
      <c r="C46" s="345" t="s">
        <v>631</v>
      </c>
      <c r="D46" s="347" t="s">
        <v>169</v>
      </c>
      <c r="E46" s="271" t="s">
        <v>170</v>
      </c>
      <c r="F46" s="271" t="s">
        <v>632</v>
      </c>
      <c r="G46" s="271" t="s">
        <v>633</v>
      </c>
      <c r="H46" s="271">
        <v>2554834</v>
      </c>
      <c r="I46" s="342">
        <v>385</v>
      </c>
      <c r="J46" s="344">
        <v>2</v>
      </c>
      <c r="K46" s="20"/>
      <c r="L46" s="20"/>
    </row>
    <row r="47" spans="1:1021" s="21" customFormat="1" ht="69" customHeight="1">
      <c r="A47" s="346"/>
      <c r="B47" s="346"/>
      <c r="C47" s="346"/>
      <c r="D47" s="348"/>
      <c r="E47" s="271" t="s">
        <v>171</v>
      </c>
      <c r="F47" s="271" t="s">
        <v>634</v>
      </c>
      <c r="G47" s="271" t="s">
        <v>635</v>
      </c>
      <c r="H47" s="271">
        <v>2554813</v>
      </c>
      <c r="I47" s="343"/>
      <c r="J47" s="344"/>
      <c r="K47" s="20"/>
      <c r="L47" s="20"/>
    </row>
    <row r="48" spans="1:1021" s="21" customFormat="1" ht="67.5" customHeight="1">
      <c r="A48" s="345">
        <v>4</v>
      </c>
      <c r="B48" s="345" t="s">
        <v>637</v>
      </c>
      <c r="C48" s="345" t="s">
        <v>631</v>
      </c>
      <c r="D48" s="347" t="s">
        <v>169</v>
      </c>
      <c r="E48" s="271" t="s">
        <v>170</v>
      </c>
      <c r="F48" s="271" t="s">
        <v>632</v>
      </c>
      <c r="G48" s="271" t="s">
        <v>633</v>
      </c>
      <c r="H48" s="271">
        <v>2554834</v>
      </c>
      <c r="I48" s="342">
        <v>520</v>
      </c>
      <c r="J48" s="344"/>
      <c r="K48" s="20"/>
      <c r="L48" s="20"/>
    </row>
    <row r="49" spans="1:1021" s="21" customFormat="1" ht="68.25" customHeight="1">
      <c r="A49" s="346"/>
      <c r="B49" s="346"/>
      <c r="C49" s="346"/>
      <c r="D49" s="348"/>
      <c r="E49" s="271" t="s">
        <v>171</v>
      </c>
      <c r="F49" s="271" t="s">
        <v>634</v>
      </c>
      <c r="G49" s="271" t="s">
        <v>635</v>
      </c>
      <c r="H49" s="271">
        <v>2554813</v>
      </c>
      <c r="I49" s="343"/>
      <c r="J49" s="344"/>
      <c r="K49" s="20"/>
      <c r="L49" s="20"/>
    </row>
    <row r="50" spans="1:1021" s="21" customFormat="1" ht="14.4">
      <c r="K50" s="29"/>
    </row>
    <row r="51" spans="1:1021" s="21" customFormat="1" ht="14.4">
      <c r="K51" s="29"/>
    </row>
    <row r="52" spans="1:1021" s="29" customFormat="1" ht="35.25" customHeight="1">
      <c r="B52" s="340" t="s">
        <v>142</v>
      </c>
      <c r="C52" s="340"/>
      <c r="D52" s="340"/>
      <c r="E52" s="340"/>
      <c r="F52" s="340"/>
      <c r="G52" s="30" t="s">
        <v>172</v>
      </c>
      <c r="L52" s="21"/>
      <c r="M52" s="21"/>
    </row>
    <row r="53" spans="1:1021" s="21" customFormat="1" ht="38.25" customHeight="1">
      <c r="B53" s="18" t="s">
        <v>6</v>
      </c>
      <c r="C53" s="18" t="s">
        <v>5</v>
      </c>
      <c r="D53" s="18" t="s">
        <v>3</v>
      </c>
      <c r="E53" s="18" t="s">
        <v>7</v>
      </c>
      <c r="F53" s="31" t="s">
        <v>173</v>
      </c>
      <c r="G53" s="21" t="s">
        <v>174</v>
      </c>
      <c r="H53" s="32"/>
      <c r="I53" s="29"/>
      <c r="J53" s="29"/>
      <c r="K53" s="29"/>
    </row>
    <row r="54" spans="1:1021" s="21" customFormat="1" ht="28.8">
      <c r="B54" s="264" t="s">
        <v>175</v>
      </c>
      <c r="C54" s="264" t="s">
        <v>634</v>
      </c>
      <c r="D54" s="40" t="s">
        <v>635</v>
      </c>
      <c r="E54" s="41">
        <v>2554813</v>
      </c>
      <c r="F54" s="42">
        <v>350</v>
      </c>
      <c r="G54" s="21" t="s">
        <v>176</v>
      </c>
      <c r="I54" s="29"/>
      <c r="J54" s="29"/>
      <c r="K54" s="29"/>
    </row>
    <row r="55" spans="1:1021" s="21" customFormat="1" ht="28.8">
      <c r="B55" s="264" t="s">
        <v>175</v>
      </c>
      <c r="C55" s="264" t="s">
        <v>634</v>
      </c>
      <c r="D55" s="40" t="s">
        <v>635</v>
      </c>
      <c r="E55" s="41">
        <v>2554813</v>
      </c>
      <c r="F55" s="42">
        <v>473</v>
      </c>
      <c r="G55" s="21" t="s">
        <v>177</v>
      </c>
      <c r="I55" s="29"/>
      <c r="J55" s="29"/>
      <c r="K55" s="29"/>
    </row>
    <row r="56" spans="1:1021" s="21" customFormat="1" ht="30.75" customHeight="1">
      <c r="B56" s="43"/>
      <c r="H56" s="29"/>
      <c r="I56" s="29"/>
      <c r="J56" s="29"/>
      <c r="K56" s="29"/>
    </row>
    <row r="57" spans="1:1021" s="21" customFormat="1" ht="60.75" customHeight="1">
      <c r="B57" s="340" t="s">
        <v>162</v>
      </c>
      <c r="C57" s="340"/>
      <c r="D57" s="340"/>
      <c r="E57" s="341" t="s">
        <v>149</v>
      </c>
      <c r="F57" s="341"/>
      <c r="H57" s="29"/>
      <c r="I57" s="29"/>
      <c r="J57" s="29"/>
      <c r="K57" s="29"/>
    </row>
    <row r="58" spans="1:1021" s="21" customFormat="1" ht="67.5" customHeight="1">
      <c r="B58" s="18" t="s">
        <v>150</v>
      </c>
      <c r="C58" s="18" t="s">
        <v>151</v>
      </c>
      <c r="D58" s="31" t="s">
        <v>152</v>
      </c>
      <c r="E58" s="44"/>
      <c r="F58" s="44"/>
      <c r="G58" s="29"/>
      <c r="H58" s="29"/>
      <c r="I58" s="29"/>
      <c r="J58" s="29"/>
      <c r="K58" s="29"/>
      <c r="AMF58"/>
      <c r="AMG58"/>
    </row>
    <row r="59" spans="1:1021" s="21" customFormat="1" ht="33.75" customHeight="1">
      <c r="B59" s="46">
        <f>J46*73.4%</f>
        <v>1.4680000000000002</v>
      </c>
      <c r="C59" s="46">
        <f>J46*26.6%</f>
        <v>0.53200000000000003</v>
      </c>
      <c r="D59" s="45">
        <f>C59+B59</f>
        <v>2</v>
      </c>
      <c r="E59" s="21" t="s">
        <v>176</v>
      </c>
      <c r="G59" s="29"/>
      <c r="H59" s="29"/>
      <c r="I59" s="29"/>
      <c r="J59" s="29"/>
      <c r="K59" s="29"/>
      <c r="AMF59"/>
      <c r="AMG59"/>
    </row>
    <row r="60" spans="1:1021" s="21" customFormat="1" ht="32.25" customHeight="1">
      <c r="B60" s="46">
        <f>J48*73.4%</f>
        <v>0</v>
      </c>
      <c r="C60" s="46">
        <f>J48*26.6%</f>
        <v>0</v>
      </c>
      <c r="D60" s="45">
        <f>C60+B60</f>
        <v>0</v>
      </c>
      <c r="E60" s="21" t="s">
        <v>177</v>
      </c>
      <c r="G60" s="29"/>
      <c r="H60" s="29"/>
      <c r="I60" s="29"/>
      <c r="J60" s="29"/>
      <c r="K60" s="29"/>
      <c r="AMG60"/>
    </row>
    <row r="61" spans="1:1021" s="21" customFormat="1" ht="15.75" customHeight="1">
      <c r="B61" s="29"/>
      <c r="C61" s="29"/>
      <c r="D61" s="29"/>
      <c r="E61" s="29"/>
      <c r="G61" s="29"/>
      <c r="H61" s="29"/>
      <c r="I61" s="29"/>
      <c r="J61" s="29"/>
      <c r="K61" s="29"/>
      <c r="AMG61"/>
    </row>
    <row r="63" spans="1:1021" s="37" customFormat="1" ht="21.6" customHeight="1">
      <c r="A63" s="35"/>
      <c r="B63" s="35"/>
      <c r="C63" s="35"/>
      <c r="D63" s="35"/>
      <c r="E63" s="35"/>
      <c r="F63" s="35"/>
      <c r="G63" s="35"/>
      <c r="H63" s="36"/>
      <c r="I63" s="35"/>
      <c r="J63" s="26"/>
      <c r="K63" s="26"/>
      <c r="L63" s="21"/>
      <c r="M63" s="21"/>
    </row>
    <row r="64" spans="1:1021" s="21" customFormat="1" ht="108.75" customHeight="1">
      <c r="A64" s="18" t="s">
        <v>0</v>
      </c>
      <c r="B64" s="18" t="s">
        <v>1</v>
      </c>
      <c r="C64" s="18" t="s">
        <v>137</v>
      </c>
      <c r="D64" s="18" t="s">
        <v>138</v>
      </c>
      <c r="E64" s="18" t="s">
        <v>2</v>
      </c>
      <c r="F64" s="18" t="s">
        <v>3</v>
      </c>
      <c r="G64" s="18" t="s">
        <v>4</v>
      </c>
      <c r="H64" s="19" t="s">
        <v>9</v>
      </c>
      <c r="I64" s="18" t="s">
        <v>475</v>
      </c>
    </row>
    <row r="65" spans="1:1021" s="21" customFormat="1" ht="176.25" customHeight="1">
      <c r="A65" s="208" t="s">
        <v>185</v>
      </c>
      <c r="B65" s="80" t="s">
        <v>471</v>
      </c>
      <c r="C65" s="403" t="s">
        <v>606</v>
      </c>
      <c r="D65" s="80" t="s">
        <v>466</v>
      </c>
      <c r="E65" s="208" t="s">
        <v>467</v>
      </c>
      <c r="F65" s="80" t="s">
        <v>468</v>
      </c>
      <c r="G65" s="80">
        <v>1875186</v>
      </c>
      <c r="H65" s="22">
        <v>450</v>
      </c>
      <c r="I65" s="344">
        <v>3</v>
      </c>
    </row>
    <row r="66" spans="1:1021" s="21" customFormat="1" ht="172.5" customHeight="1">
      <c r="A66" s="216" t="s">
        <v>187</v>
      </c>
      <c r="B66" s="85" t="s">
        <v>472</v>
      </c>
      <c r="C66" s="405"/>
      <c r="D66" s="80" t="s">
        <v>466</v>
      </c>
      <c r="E66" s="208" t="s">
        <v>467</v>
      </c>
      <c r="F66" s="80" t="s">
        <v>468</v>
      </c>
      <c r="G66" s="80">
        <v>1875186</v>
      </c>
      <c r="H66" s="22">
        <v>550</v>
      </c>
      <c r="I66" s="344"/>
    </row>
    <row r="67" spans="1:1021" s="21" customFormat="1" ht="15" customHeight="1">
      <c r="A67" s="23"/>
      <c r="C67" s="23"/>
      <c r="D67" s="23"/>
      <c r="E67" s="23"/>
      <c r="F67" s="23"/>
      <c r="G67" s="23"/>
      <c r="H67" s="23"/>
      <c r="I67" s="23"/>
      <c r="J67" s="23"/>
      <c r="K67" s="24"/>
    </row>
    <row r="68" spans="1:1021" s="21" customFormat="1" ht="15.6" customHeight="1">
      <c r="A68" s="23"/>
      <c r="B68" s="61"/>
      <c r="C68" s="61"/>
      <c r="D68" s="61"/>
      <c r="E68" s="61"/>
      <c r="F68" s="61"/>
      <c r="G68" s="69"/>
      <c r="H68" s="69"/>
      <c r="I68" s="61"/>
      <c r="J68" s="69"/>
      <c r="K68" s="61"/>
    </row>
    <row r="69" spans="1:1021" s="21" customFormat="1" ht="109.5" customHeight="1">
      <c r="A69" s="23"/>
      <c r="B69" s="59" t="s">
        <v>1</v>
      </c>
      <c r="C69" s="59" t="s">
        <v>137</v>
      </c>
      <c r="D69" s="59" t="s">
        <v>138</v>
      </c>
      <c r="E69" s="59" t="s">
        <v>9</v>
      </c>
      <c r="F69" s="61"/>
      <c r="G69" s="69"/>
      <c r="H69" s="70" t="s">
        <v>1</v>
      </c>
      <c r="I69" s="59" t="s">
        <v>137</v>
      </c>
      <c r="J69" s="59" t="s">
        <v>138</v>
      </c>
      <c r="K69" s="59" t="s">
        <v>9</v>
      </c>
    </row>
    <row r="70" spans="1:1021" s="21" customFormat="1" ht="57.75" customHeight="1">
      <c r="A70" s="23"/>
      <c r="B70" s="85" t="s">
        <v>473</v>
      </c>
      <c r="C70" s="80" t="s">
        <v>465</v>
      </c>
      <c r="D70" s="80" t="s">
        <v>466</v>
      </c>
      <c r="E70" s="174">
        <v>409</v>
      </c>
      <c r="F70" s="172"/>
      <c r="G70" s="69"/>
      <c r="H70" s="85" t="s">
        <v>474</v>
      </c>
      <c r="I70" s="80" t="s">
        <v>465</v>
      </c>
      <c r="J70" s="80" t="s">
        <v>466</v>
      </c>
      <c r="K70" s="174">
        <v>500</v>
      </c>
    </row>
    <row r="71" spans="1:1021" s="21" customFormat="1" ht="24.75" customHeight="1">
      <c r="A71" s="23"/>
      <c r="C71" s="23"/>
      <c r="D71" s="23"/>
      <c r="E71" s="23"/>
      <c r="F71" s="23"/>
      <c r="G71" s="23"/>
      <c r="H71" s="23"/>
      <c r="I71" s="23"/>
      <c r="J71" s="23"/>
      <c r="K71" s="24"/>
    </row>
    <row r="72" spans="1:1021" s="29" customFormat="1" ht="35.25" customHeight="1">
      <c r="B72" s="374" t="s">
        <v>142</v>
      </c>
      <c r="C72" s="375"/>
      <c r="D72" s="375"/>
      <c r="E72" s="375"/>
      <c r="F72" s="375"/>
      <c r="G72" s="30"/>
      <c r="L72" s="21"/>
      <c r="M72" s="21"/>
    </row>
    <row r="73" spans="1:1021" s="21" customFormat="1" ht="46.5" customHeight="1">
      <c r="B73" s="18" t="s">
        <v>6</v>
      </c>
      <c r="C73" s="18" t="s">
        <v>5</v>
      </c>
      <c r="D73" s="18" t="s">
        <v>3</v>
      </c>
      <c r="E73" s="18" t="s">
        <v>7</v>
      </c>
      <c r="F73" s="31" t="s">
        <v>143</v>
      </c>
      <c r="H73" s="32"/>
      <c r="I73" s="29"/>
      <c r="J73" s="29"/>
      <c r="K73" s="29"/>
    </row>
    <row r="74" spans="1:1021" s="21" customFormat="1" ht="43.2">
      <c r="B74" s="111" t="s">
        <v>469</v>
      </c>
      <c r="C74" s="111" t="s">
        <v>470</v>
      </c>
      <c r="D74" s="180">
        <v>18320</v>
      </c>
      <c r="E74" s="112">
        <v>1875183</v>
      </c>
      <c r="F74" s="173" t="s">
        <v>612</v>
      </c>
      <c r="I74" s="29"/>
      <c r="J74" s="29"/>
      <c r="K74" s="29"/>
    </row>
    <row r="75" spans="1:1021" s="21" customFormat="1" ht="19.5" customHeight="1">
      <c r="B75" s="43"/>
      <c r="H75" s="29"/>
      <c r="I75" s="29"/>
      <c r="J75" s="29"/>
      <c r="K75" s="29"/>
    </row>
    <row r="76" spans="1:1021" s="21" customFormat="1" ht="63" customHeight="1">
      <c r="B76" s="374" t="s">
        <v>162</v>
      </c>
      <c r="C76" s="375"/>
      <c r="D76" s="375"/>
      <c r="E76" s="388" t="s">
        <v>149</v>
      </c>
      <c r="F76" s="388"/>
      <c r="H76" s="29"/>
      <c r="I76" s="29"/>
      <c r="J76" s="29"/>
      <c r="K76" s="29"/>
    </row>
    <row r="77" spans="1:1021" s="21" customFormat="1" ht="60.75" customHeight="1">
      <c r="A77" s="91" t="s">
        <v>0</v>
      </c>
      <c r="B77" s="18" t="s">
        <v>150</v>
      </c>
      <c r="C77" s="18" t="s">
        <v>151</v>
      </c>
      <c r="D77" s="31" t="s">
        <v>152</v>
      </c>
      <c r="E77" s="388"/>
      <c r="F77" s="388"/>
      <c r="G77" s="29"/>
      <c r="H77" s="29"/>
      <c r="I77" s="29"/>
      <c r="J77" s="29"/>
      <c r="K77" s="29"/>
      <c r="AMF77"/>
      <c r="AMG77"/>
    </row>
    <row r="78" spans="1:1021" s="177" customFormat="1" ht="24.9" customHeight="1">
      <c r="A78" s="175" t="s">
        <v>185</v>
      </c>
      <c r="B78" s="176">
        <v>343</v>
      </c>
      <c r="C78" s="176">
        <v>107</v>
      </c>
      <c r="D78" s="176">
        <f>B78+C78</f>
        <v>450</v>
      </c>
      <c r="E78" s="388"/>
      <c r="F78" s="388"/>
      <c r="G78" s="29"/>
      <c r="H78" s="29"/>
      <c r="I78" s="29"/>
      <c r="J78" s="29"/>
      <c r="K78" s="29"/>
      <c r="AMF78" s="178"/>
      <c r="AMG78" s="178"/>
    </row>
    <row r="79" spans="1:1021" s="177" customFormat="1" ht="24.9" customHeight="1">
      <c r="A79" s="175" t="s">
        <v>187</v>
      </c>
      <c r="B79" s="176">
        <v>419</v>
      </c>
      <c r="C79" s="176">
        <v>131</v>
      </c>
      <c r="D79" s="176">
        <f t="shared" ref="D79:D81" si="0">B79+C79</f>
        <v>550</v>
      </c>
      <c r="E79" s="29"/>
      <c r="G79" s="29"/>
      <c r="H79" s="29"/>
      <c r="I79" s="29"/>
      <c r="J79" s="29"/>
      <c r="K79" s="29"/>
      <c r="AMF79" s="178"/>
      <c r="AMG79" s="178"/>
    </row>
    <row r="80" spans="1:1021" s="177" customFormat="1" ht="24.9" customHeight="1">
      <c r="A80" s="179"/>
      <c r="B80" s="176">
        <v>312</v>
      </c>
      <c r="C80" s="176">
        <v>97</v>
      </c>
      <c r="D80" s="176">
        <f t="shared" si="0"/>
        <v>409</v>
      </c>
      <c r="E80" s="29"/>
      <c r="G80" s="29"/>
      <c r="H80" s="29"/>
      <c r="I80" s="29"/>
      <c r="J80" s="29"/>
      <c r="K80" s="29"/>
      <c r="AMF80" s="178"/>
      <c r="AMG80" s="178"/>
    </row>
    <row r="81" spans="1:1021" s="177" customFormat="1" ht="24.9" customHeight="1">
      <c r="A81" s="179"/>
      <c r="B81" s="176">
        <v>381</v>
      </c>
      <c r="C81" s="176">
        <v>119</v>
      </c>
      <c r="D81" s="176">
        <f t="shared" si="0"/>
        <v>500</v>
      </c>
      <c r="E81" s="29"/>
      <c r="G81" s="29"/>
      <c r="H81" s="29"/>
      <c r="I81" s="29"/>
      <c r="J81" s="29"/>
      <c r="K81" s="29"/>
      <c r="AMF81" s="178"/>
      <c r="AMG81" s="178"/>
    </row>
    <row r="82" spans="1:1021" s="177" customFormat="1" ht="24.9" customHeight="1">
      <c r="A82" s="273"/>
      <c r="B82" s="273"/>
      <c r="C82" s="273"/>
      <c r="D82" s="273"/>
      <c r="E82" s="29"/>
      <c r="G82" s="29"/>
      <c r="H82" s="29"/>
      <c r="I82" s="29"/>
      <c r="J82" s="29"/>
      <c r="K82" s="29"/>
      <c r="AMF82" s="178"/>
      <c r="AMG82" s="178"/>
    </row>
    <row r="83" spans="1:1021" s="177" customFormat="1" ht="24.9" customHeight="1">
      <c r="A83" s="446" t="s">
        <v>651</v>
      </c>
      <c r="B83" s="446"/>
      <c r="C83" s="273"/>
      <c r="D83" s="273"/>
      <c r="E83" s="29"/>
      <c r="G83" s="29"/>
      <c r="H83" s="29"/>
      <c r="I83" s="29"/>
      <c r="J83" s="29"/>
      <c r="K83" s="29"/>
      <c r="AMF83" s="178"/>
      <c r="AMG83" s="178"/>
    </row>
    <row r="84" spans="1:1021" s="21" customFormat="1" ht="86.4">
      <c r="A84" s="18" t="s">
        <v>0</v>
      </c>
      <c r="B84" s="18" t="s">
        <v>1</v>
      </c>
      <c r="C84" s="18" t="s">
        <v>137</v>
      </c>
      <c r="D84" s="18" t="s">
        <v>138</v>
      </c>
      <c r="E84" s="18" t="s">
        <v>2</v>
      </c>
      <c r="F84" s="18" t="s">
        <v>3</v>
      </c>
      <c r="G84" s="18" t="s">
        <v>4</v>
      </c>
      <c r="H84" s="19" t="s">
        <v>9</v>
      </c>
      <c r="I84" s="18" t="s">
        <v>475</v>
      </c>
      <c r="L84" s="20"/>
    </row>
    <row r="85" spans="1:1021" s="21" customFormat="1" ht="144">
      <c r="A85" s="274" t="s">
        <v>185</v>
      </c>
      <c r="B85" s="274" t="s">
        <v>647</v>
      </c>
      <c r="C85" s="274" t="s">
        <v>465</v>
      </c>
      <c r="D85" s="274" t="s">
        <v>466</v>
      </c>
      <c r="E85" s="274" t="s">
        <v>644</v>
      </c>
      <c r="F85" s="274" t="s">
        <v>645</v>
      </c>
      <c r="G85" s="274">
        <v>1670864</v>
      </c>
      <c r="H85" s="22">
        <v>450</v>
      </c>
      <c r="I85" s="344">
        <v>3</v>
      </c>
      <c r="L85" s="20"/>
    </row>
    <row r="86" spans="1:1021" s="21" customFormat="1" ht="144">
      <c r="A86" s="275" t="s">
        <v>187</v>
      </c>
      <c r="B86" s="276" t="s">
        <v>648</v>
      </c>
      <c r="C86" s="274" t="s">
        <v>465</v>
      </c>
      <c r="D86" s="274" t="s">
        <v>466</v>
      </c>
      <c r="E86" s="274" t="s">
        <v>644</v>
      </c>
      <c r="F86" s="274" t="s">
        <v>645</v>
      </c>
      <c r="G86" s="274">
        <v>1670864</v>
      </c>
      <c r="H86" s="22">
        <v>550</v>
      </c>
      <c r="I86" s="344"/>
      <c r="L86" s="20"/>
    </row>
    <row r="87" spans="1:1021" s="21" customFormat="1" ht="23.25" customHeight="1">
      <c r="A87" s="23"/>
      <c r="C87" s="23"/>
      <c r="D87" s="23"/>
      <c r="E87" s="23"/>
      <c r="F87" s="23"/>
      <c r="G87" s="23"/>
      <c r="H87" s="23"/>
      <c r="I87" s="23"/>
      <c r="J87" s="23"/>
      <c r="K87" s="24"/>
      <c r="L87" s="20"/>
    </row>
    <row r="88" spans="1:1021" s="21" customFormat="1" ht="42" customHeight="1">
      <c r="A88" s="23"/>
      <c r="B88" s="61"/>
      <c r="C88" s="61"/>
      <c r="D88" s="61"/>
      <c r="E88" s="61"/>
      <c r="F88" s="61"/>
      <c r="G88" s="69"/>
      <c r="H88" s="69"/>
      <c r="I88" s="61"/>
      <c r="J88" s="69"/>
      <c r="K88" s="61"/>
      <c r="L88" s="20"/>
    </row>
    <row r="89" spans="1:1021" s="21" customFormat="1" ht="86.4">
      <c r="A89" s="23"/>
      <c r="B89" s="59" t="s">
        <v>1</v>
      </c>
      <c r="C89" s="59" t="s">
        <v>137</v>
      </c>
      <c r="D89" s="59" t="s">
        <v>138</v>
      </c>
      <c r="E89" s="59" t="s">
        <v>9</v>
      </c>
      <c r="F89" s="61"/>
      <c r="G89" s="69"/>
      <c r="H89" s="70" t="s">
        <v>1</v>
      </c>
      <c r="I89" s="59" t="s">
        <v>137</v>
      </c>
      <c r="J89" s="59" t="s">
        <v>138</v>
      </c>
      <c r="K89" s="59" t="s">
        <v>9</v>
      </c>
      <c r="L89" s="20"/>
    </row>
    <row r="90" spans="1:1021" s="21" customFormat="1" ht="43.2">
      <c r="A90" s="23"/>
      <c r="B90" s="276" t="s">
        <v>649</v>
      </c>
      <c r="C90" s="274" t="s">
        <v>465</v>
      </c>
      <c r="D90" s="274" t="s">
        <v>466</v>
      </c>
      <c r="E90" s="171">
        <v>409</v>
      </c>
      <c r="F90" s="172"/>
      <c r="G90" s="69"/>
      <c r="H90" s="276" t="s">
        <v>650</v>
      </c>
      <c r="I90" s="274" t="s">
        <v>465</v>
      </c>
      <c r="J90" s="274" t="s">
        <v>466</v>
      </c>
      <c r="K90" s="171">
        <v>500</v>
      </c>
      <c r="L90" s="20"/>
    </row>
    <row r="91" spans="1:1021" s="21" customFormat="1" ht="14.4">
      <c r="K91" s="29"/>
    </row>
    <row r="92" spans="1:1021" s="29" customFormat="1" ht="35.25" customHeight="1">
      <c r="B92" s="374" t="s">
        <v>142</v>
      </c>
      <c r="C92" s="375"/>
      <c r="D92" s="375"/>
      <c r="E92" s="375"/>
      <c r="F92" s="375"/>
      <c r="G92" s="30"/>
      <c r="M92" s="21"/>
      <c r="N92" s="21"/>
    </row>
    <row r="93" spans="1:1021" s="21" customFormat="1" ht="74.25" customHeight="1">
      <c r="B93" s="18" t="s">
        <v>6</v>
      </c>
      <c r="C93" s="18" t="s">
        <v>5</v>
      </c>
      <c r="D93" s="18" t="s">
        <v>3</v>
      </c>
      <c r="E93" s="18" t="s">
        <v>7</v>
      </c>
      <c r="F93" s="31" t="s">
        <v>143</v>
      </c>
      <c r="H93" s="32"/>
      <c r="I93" s="29"/>
      <c r="J93" s="29"/>
      <c r="K93" s="29"/>
      <c r="L93" s="29"/>
    </row>
    <row r="94" spans="1:1021" s="21" customFormat="1" ht="43.2">
      <c r="B94" s="73" t="s">
        <v>469</v>
      </c>
      <c r="C94" s="73" t="s">
        <v>470</v>
      </c>
      <c r="D94" s="277">
        <v>19191</v>
      </c>
      <c r="E94" s="278">
        <v>1670683</v>
      </c>
      <c r="F94" s="173" t="s">
        <v>646</v>
      </c>
      <c r="I94" s="29"/>
      <c r="J94" s="29"/>
      <c r="K94" s="29"/>
      <c r="L94" s="29"/>
    </row>
    <row r="95" spans="1:1021" s="21" customFormat="1" ht="30.9" customHeight="1">
      <c r="B95" s="43"/>
      <c r="H95" s="29"/>
      <c r="I95" s="29"/>
      <c r="J95" s="29"/>
      <c r="K95" s="29"/>
      <c r="L95" s="29"/>
    </row>
    <row r="96" spans="1:1021" s="21" customFormat="1" ht="51.75" customHeight="1">
      <c r="B96" s="374" t="s">
        <v>162</v>
      </c>
      <c r="C96" s="375"/>
      <c r="D96" s="375"/>
      <c r="E96" s="388" t="s">
        <v>149</v>
      </c>
      <c r="F96" s="388"/>
      <c r="H96" s="29"/>
      <c r="I96" s="29"/>
      <c r="J96" s="29"/>
      <c r="K96" s="29"/>
      <c r="L96" s="29"/>
    </row>
    <row r="97" spans="1:1022" s="21" customFormat="1" ht="113.4" customHeight="1">
      <c r="A97" s="168" t="s">
        <v>0</v>
      </c>
      <c r="B97" s="18" t="s">
        <v>150</v>
      </c>
      <c r="C97" s="18" t="s">
        <v>151</v>
      </c>
      <c r="D97" s="31" t="s">
        <v>152</v>
      </c>
      <c r="E97" s="388"/>
      <c r="F97" s="388"/>
      <c r="G97" s="29"/>
      <c r="H97" s="29"/>
      <c r="I97" s="29"/>
      <c r="J97" s="29"/>
      <c r="K97" s="29"/>
      <c r="AMG97"/>
      <c r="AMH97"/>
    </row>
    <row r="98" spans="1:1022" s="21" customFormat="1" ht="14.4">
      <c r="A98" s="279" t="s">
        <v>185</v>
      </c>
      <c r="B98" s="170">
        <v>343</v>
      </c>
      <c r="C98" s="170">
        <v>107</v>
      </c>
      <c r="D98" s="170">
        <f>B98+C98</f>
        <v>450</v>
      </c>
      <c r="E98" s="388"/>
      <c r="F98" s="388"/>
      <c r="G98" s="29"/>
      <c r="H98" s="29"/>
      <c r="I98" s="29"/>
      <c r="J98" s="29"/>
      <c r="K98" s="29"/>
      <c r="AMG98"/>
      <c r="AMH98"/>
    </row>
    <row r="99" spans="1:1022" s="21" customFormat="1" ht="14.4">
      <c r="A99" s="279" t="s">
        <v>187</v>
      </c>
      <c r="B99" s="170">
        <v>419</v>
      </c>
      <c r="C99" s="170">
        <v>131</v>
      </c>
      <c r="D99" s="170">
        <f t="shared" ref="D99:D101" si="1">B99+C99</f>
        <v>550</v>
      </c>
      <c r="E99" s="29"/>
      <c r="G99" s="29"/>
      <c r="H99" s="29"/>
      <c r="I99" s="29"/>
      <c r="J99" s="29"/>
      <c r="K99" s="29"/>
      <c r="AMG99"/>
      <c r="AMH99"/>
    </row>
    <row r="100" spans="1:1022" s="21" customFormat="1" ht="14.4">
      <c r="A100" s="280"/>
      <c r="B100" s="170">
        <v>312</v>
      </c>
      <c r="C100" s="170">
        <v>97</v>
      </c>
      <c r="D100" s="170">
        <f t="shared" si="1"/>
        <v>409</v>
      </c>
      <c r="E100" s="29"/>
      <c r="G100" s="29"/>
      <c r="H100" s="29"/>
      <c r="I100" s="29"/>
      <c r="J100" s="29"/>
      <c r="K100" s="29"/>
      <c r="AMG100"/>
      <c r="AMH100"/>
    </row>
    <row r="101" spans="1:1022" s="21" customFormat="1" ht="14.4">
      <c r="A101" s="280"/>
      <c r="B101" s="170">
        <v>381</v>
      </c>
      <c r="C101" s="170">
        <v>119</v>
      </c>
      <c r="D101" s="170">
        <f t="shared" si="1"/>
        <v>500</v>
      </c>
      <c r="E101" s="29"/>
      <c r="G101" s="29"/>
      <c r="H101" s="29"/>
      <c r="I101" s="29"/>
      <c r="J101" s="29"/>
      <c r="K101" s="29"/>
      <c r="AMG101"/>
      <c r="AMH101"/>
    </row>
    <row r="102" spans="1:1022" s="177" customFormat="1" ht="24.9" customHeight="1">
      <c r="A102" s="273"/>
      <c r="B102" s="273"/>
      <c r="C102" s="273"/>
      <c r="D102" s="273"/>
      <c r="E102" s="29"/>
      <c r="G102" s="29"/>
      <c r="H102" s="29"/>
      <c r="I102" s="29"/>
      <c r="J102" s="29"/>
      <c r="K102" s="29"/>
      <c r="AMF102" s="178"/>
      <c r="AMG102" s="178"/>
    </row>
    <row r="103" spans="1:1022" s="177" customFormat="1" ht="24.9" customHeight="1">
      <c r="A103" s="273"/>
      <c r="B103" s="273"/>
      <c r="C103" s="273"/>
      <c r="D103" s="273"/>
      <c r="E103" s="29"/>
      <c r="G103" s="29"/>
      <c r="H103" s="29"/>
      <c r="I103" s="29"/>
      <c r="J103" s="29"/>
      <c r="K103" s="29"/>
      <c r="AMF103" s="178"/>
      <c r="AMG103" s="178"/>
    </row>
    <row r="104" spans="1:1022" s="177" customFormat="1" ht="24.9" customHeight="1">
      <c r="A104" s="273"/>
      <c r="B104" s="273"/>
      <c r="C104" s="273"/>
      <c r="D104" s="273"/>
      <c r="E104" s="29"/>
      <c r="G104" s="29"/>
      <c r="H104" s="29"/>
      <c r="I104" s="29"/>
      <c r="J104" s="29"/>
      <c r="K104" s="29"/>
      <c r="AMF104" s="178"/>
      <c r="AMG104" s="178"/>
    </row>
    <row r="105" spans="1:1022" s="177" customFormat="1" ht="24.9" customHeight="1">
      <c r="A105" s="273"/>
      <c r="B105" s="273"/>
      <c r="C105" s="273"/>
      <c r="D105" s="273"/>
      <c r="E105" s="29"/>
      <c r="G105" s="29"/>
      <c r="H105" s="29"/>
      <c r="I105" s="29"/>
      <c r="J105" s="29"/>
      <c r="K105" s="29"/>
      <c r="AMF105" s="178"/>
      <c r="AMG105" s="178"/>
    </row>
    <row r="106" spans="1:1022" s="177" customFormat="1" ht="24.9" customHeight="1">
      <c r="A106" s="273"/>
      <c r="B106" s="273"/>
      <c r="C106" s="273"/>
      <c r="D106" s="273"/>
      <c r="E106" s="29"/>
      <c r="G106" s="29"/>
      <c r="H106" s="29"/>
      <c r="I106" s="29"/>
      <c r="J106" s="29"/>
      <c r="K106" s="29"/>
      <c r="AMF106" s="178"/>
      <c r="AMG106" s="178"/>
    </row>
    <row r="107" spans="1:1022" s="177" customFormat="1" ht="24.9" customHeight="1">
      <c r="A107" s="273"/>
      <c r="B107" s="273"/>
      <c r="C107" s="273"/>
      <c r="D107" s="273"/>
      <c r="E107" s="29"/>
      <c r="G107" s="29"/>
      <c r="H107" s="29"/>
      <c r="I107" s="29"/>
      <c r="J107" s="29"/>
      <c r="K107" s="29"/>
      <c r="AMF107" s="178"/>
      <c r="AMG107" s="178"/>
    </row>
    <row r="108" spans="1:1022" s="177" customFormat="1" ht="24.9" customHeight="1">
      <c r="A108" s="273"/>
      <c r="B108" s="273"/>
      <c r="C108" s="273"/>
      <c r="D108" s="273"/>
      <c r="E108" s="29"/>
      <c r="G108" s="29"/>
      <c r="H108" s="29"/>
      <c r="I108" s="29"/>
      <c r="J108" s="29"/>
      <c r="K108" s="29"/>
      <c r="AMF108" s="178"/>
      <c r="AMG108" s="178"/>
    </row>
    <row r="109" spans="1:1022" s="177" customFormat="1" ht="24.9" customHeight="1">
      <c r="A109" s="273"/>
      <c r="B109" s="273"/>
      <c r="C109" s="273"/>
      <c r="D109" s="273"/>
      <c r="E109" s="29"/>
      <c r="G109" s="29"/>
      <c r="H109" s="29"/>
      <c r="I109" s="29"/>
      <c r="J109" s="29"/>
      <c r="K109" s="29"/>
      <c r="AMF109" s="178"/>
      <c r="AMG109" s="178"/>
    </row>
    <row r="110" spans="1:1022" s="177" customFormat="1" ht="24.9" customHeight="1">
      <c r="A110" s="273"/>
      <c r="B110" s="273"/>
      <c r="C110" s="273"/>
      <c r="D110" s="273"/>
      <c r="E110" s="29"/>
      <c r="G110" s="29"/>
      <c r="H110" s="29"/>
      <c r="I110" s="29"/>
      <c r="J110" s="29"/>
      <c r="K110" s="29"/>
      <c r="AMF110" s="178"/>
      <c r="AMG110" s="178"/>
    </row>
    <row r="111" spans="1:1022" s="177" customFormat="1" ht="24.9" customHeight="1">
      <c r="A111" s="273"/>
      <c r="B111" s="273"/>
      <c r="C111" s="273"/>
      <c r="D111" s="273"/>
      <c r="E111" s="29"/>
      <c r="G111" s="29"/>
      <c r="H111" s="29"/>
      <c r="I111" s="29"/>
      <c r="J111" s="29"/>
      <c r="K111" s="29"/>
      <c r="AMF111" s="178"/>
      <c r="AMG111" s="178"/>
    </row>
    <row r="112" spans="1:1022" s="177" customFormat="1" ht="24.9" customHeight="1">
      <c r="A112" s="273"/>
      <c r="B112" s="273"/>
      <c r="C112" s="273"/>
      <c r="D112" s="273"/>
      <c r="E112" s="29"/>
      <c r="G112" s="29"/>
      <c r="H112" s="29"/>
      <c r="I112" s="29"/>
      <c r="J112" s="29"/>
      <c r="K112" s="29"/>
      <c r="AMF112" s="178"/>
      <c r="AMG112" s="178"/>
    </row>
    <row r="113" spans="1:1021" s="177" customFormat="1" ht="24.9" customHeight="1">
      <c r="A113" s="273"/>
      <c r="B113" s="273"/>
      <c r="C113" s="273"/>
      <c r="D113" s="273"/>
      <c r="E113" s="29"/>
      <c r="G113" s="29"/>
      <c r="H113" s="29"/>
      <c r="I113" s="29"/>
      <c r="J113" s="29"/>
      <c r="K113" s="29"/>
      <c r="AMF113" s="178"/>
      <c r="AMG113" s="178"/>
    </row>
    <row r="114" spans="1:1021" s="177" customFormat="1" ht="24.9" customHeight="1">
      <c r="A114" s="273"/>
      <c r="B114" s="273"/>
      <c r="C114" s="273"/>
      <c r="D114" s="273"/>
      <c r="E114" s="29"/>
      <c r="G114" s="29"/>
      <c r="H114" s="29"/>
      <c r="I114" s="29"/>
      <c r="J114" s="29"/>
      <c r="K114" s="29"/>
      <c r="AMF114" s="178"/>
      <c r="AMG114" s="178"/>
    </row>
    <row r="115" spans="1:1021" s="177" customFormat="1" ht="24.9" customHeight="1">
      <c r="A115" s="273"/>
      <c r="B115" s="273"/>
      <c r="C115" s="273"/>
      <c r="D115" s="273"/>
      <c r="E115" s="29"/>
      <c r="G115" s="29"/>
      <c r="H115" s="29"/>
      <c r="I115" s="29"/>
      <c r="J115" s="29"/>
      <c r="K115" s="29"/>
      <c r="AMF115" s="178"/>
      <c r="AMG115" s="178"/>
    </row>
    <row r="117" spans="1:1021" customFormat="1" ht="14.4">
      <c r="A117" s="360"/>
      <c r="B117" s="360"/>
      <c r="C117" s="360"/>
      <c r="D117" s="360"/>
      <c r="E117" s="360"/>
      <c r="F117" s="360"/>
      <c r="G117" s="360"/>
      <c r="H117" s="360"/>
      <c r="I117" s="360"/>
      <c r="J117" s="360"/>
      <c r="K117" s="360"/>
      <c r="L117" s="360"/>
    </row>
    <row r="119" spans="1:1021" ht="97.5" customHeight="1">
      <c r="A119" s="126" t="s">
        <v>0</v>
      </c>
      <c r="B119" s="126" t="s">
        <v>1</v>
      </c>
      <c r="C119" s="126" t="s">
        <v>137</v>
      </c>
      <c r="D119" s="127" t="s">
        <v>138</v>
      </c>
      <c r="E119" s="126" t="s">
        <v>2</v>
      </c>
      <c r="F119" s="126" t="s">
        <v>277</v>
      </c>
      <c r="G119" s="126" t="s">
        <v>346</v>
      </c>
      <c r="H119" s="128" t="s">
        <v>278</v>
      </c>
      <c r="I119" s="126" t="s">
        <v>10</v>
      </c>
      <c r="J119" s="1"/>
    </row>
    <row r="120" spans="1:1021" ht="117" customHeight="1">
      <c r="A120" s="209" t="s">
        <v>185</v>
      </c>
      <c r="B120" s="153" t="s">
        <v>347</v>
      </c>
      <c r="C120" s="455" t="s">
        <v>603</v>
      </c>
      <c r="D120" s="458" t="s">
        <v>348</v>
      </c>
      <c r="E120" s="217" t="s">
        <v>349</v>
      </c>
      <c r="F120" s="141" t="s">
        <v>350</v>
      </c>
      <c r="G120" s="459" t="s">
        <v>283</v>
      </c>
      <c r="H120" s="50">
        <v>447.28</v>
      </c>
      <c r="I120" s="421">
        <v>4</v>
      </c>
      <c r="J120" s="1"/>
    </row>
    <row r="121" spans="1:1021" ht="123.75" customHeight="1">
      <c r="A121" s="209" t="s">
        <v>187</v>
      </c>
      <c r="B121" s="153" t="s">
        <v>351</v>
      </c>
      <c r="C121" s="455"/>
      <c r="D121" s="458"/>
      <c r="E121" s="217" t="s">
        <v>349</v>
      </c>
      <c r="F121" s="141" t="s">
        <v>352</v>
      </c>
      <c r="G121" s="460"/>
      <c r="H121" s="50">
        <v>548.28</v>
      </c>
      <c r="I121" s="421"/>
      <c r="J121" s="1"/>
    </row>
    <row r="122" spans="1:1021" ht="83.25" customHeight="1">
      <c r="A122" s="129"/>
      <c r="B122" s="153" t="s">
        <v>353</v>
      </c>
      <c r="C122" s="455"/>
      <c r="D122" s="458"/>
      <c r="E122" s="217" t="s">
        <v>354</v>
      </c>
      <c r="F122" s="141" t="s">
        <v>355</v>
      </c>
      <c r="G122" s="461" t="s">
        <v>290</v>
      </c>
      <c r="H122" s="50">
        <v>360.83</v>
      </c>
      <c r="I122" s="421"/>
      <c r="J122" s="1"/>
    </row>
    <row r="123" spans="1:1021" ht="84" customHeight="1">
      <c r="A123" s="129"/>
      <c r="B123" s="153" t="s">
        <v>356</v>
      </c>
      <c r="C123" s="455"/>
      <c r="D123" s="458"/>
      <c r="E123" s="217" t="s">
        <v>357</v>
      </c>
      <c r="F123" s="141" t="s">
        <v>358</v>
      </c>
      <c r="G123" s="462"/>
      <c r="H123" s="50">
        <v>461.83</v>
      </c>
      <c r="I123" s="421"/>
      <c r="J123" s="1"/>
    </row>
    <row r="124" spans="1:1021">
      <c r="A124" s="154"/>
      <c r="B124" s="155"/>
      <c r="C124" s="154"/>
      <c r="D124" s="156"/>
      <c r="E124" s="154"/>
      <c r="F124" s="157"/>
      <c r="G124" s="154"/>
      <c r="H124" s="154"/>
      <c r="I124" s="154"/>
      <c r="J124" s="154"/>
      <c r="K124" s="158"/>
    </row>
    <row r="125" spans="1:1021">
      <c r="A125" s="417"/>
      <c r="B125" s="417"/>
      <c r="C125" s="417"/>
      <c r="D125" s="417"/>
      <c r="E125" s="417"/>
      <c r="F125" s="417"/>
      <c r="G125" s="417"/>
      <c r="H125" s="417"/>
      <c r="I125" s="417"/>
      <c r="J125" s="417"/>
      <c r="K125" s="417"/>
    </row>
    <row r="126" spans="1:1021" ht="17.25" customHeight="1">
      <c r="A126" s="136"/>
      <c r="B126" s="410" t="s">
        <v>294</v>
      </c>
      <c r="C126" s="410"/>
      <c r="D126" s="410"/>
      <c r="E126" s="410"/>
      <c r="F126" s="136"/>
      <c r="G126" s="136"/>
      <c r="H126" s="136"/>
      <c r="I126" s="136"/>
      <c r="J126" s="136"/>
      <c r="K126" s="136"/>
    </row>
    <row r="127" spans="1:1021" ht="27" customHeight="1">
      <c r="A127" s="136"/>
      <c r="B127" s="126" t="s">
        <v>1</v>
      </c>
      <c r="C127" s="126" t="s">
        <v>295</v>
      </c>
      <c r="D127" s="127" t="s">
        <v>3</v>
      </c>
      <c r="E127" s="126" t="s">
        <v>7</v>
      </c>
      <c r="F127" s="136"/>
      <c r="G127" s="136"/>
      <c r="H127" s="136"/>
      <c r="I127" s="136"/>
      <c r="J127" s="136"/>
      <c r="K127" s="136"/>
    </row>
    <row r="128" spans="1:1021" ht="25.5" customHeight="1">
      <c r="A128" s="136"/>
      <c r="B128" s="131" t="s">
        <v>359</v>
      </c>
      <c r="C128" s="131" t="s">
        <v>359</v>
      </c>
      <c r="D128" s="144" t="s">
        <v>360</v>
      </c>
      <c r="E128" s="135">
        <v>2356929</v>
      </c>
      <c r="F128" s="136"/>
      <c r="G128" s="136"/>
      <c r="H128" s="136"/>
      <c r="I128" s="136"/>
      <c r="J128" s="136"/>
      <c r="K128" s="136"/>
    </row>
    <row r="129" spans="1:11" ht="21" customHeight="1">
      <c r="A129" s="139"/>
      <c r="B129" s="410" t="s">
        <v>142</v>
      </c>
      <c r="C129" s="410"/>
      <c r="D129" s="410"/>
      <c r="E129" s="410"/>
      <c r="F129" s="136"/>
      <c r="G129" s="136"/>
      <c r="H129" s="136"/>
      <c r="I129" s="136"/>
      <c r="J129" s="136"/>
      <c r="K129" s="136"/>
    </row>
    <row r="130" spans="1:11" ht="24">
      <c r="A130" s="125"/>
      <c r="B130" s="126" t="s">
        <v>1</v>
      </c>
      <c r="C130" s="126" t="s">
        <v>295</v>
      </c>
      <c r="D130" s="127" t="s">
        <v>3</v>
      </c>
      <c r="E130" s="126" t="s">
        <v>7</v>
      </c>
      <c r="F130" s="136"/>
      <c r="G130" s="136"/>
      <c r="H130" s="136"/>
      <c r="I130" s="136"/>
      <c r="J130" s="136"/>
      <c r="K130" s="136"/>
    </row>
    <row r="131" spans="1:11" ht="24">
      <c r="A131" s="125"/>
      <c r="B131" s="159" t="s">
        <v>361</v>
      </c>
      <c r="C131" s="159" t="s">
        <v>361</v>
      </c>
      <c r="D131" s="142" t="s">
        <v>362</v>
      </c>
      <c r="E131" s="142">
        <v>1810098</v>
      </c>
      <c r="F131" s="136"/>
      <c r="G131" s="136"/>
      <c r="H131" s="136"/>
      <c r="I131" s="136"/>
      <c r="J131" s="136"/>
      <c r="K131" s="136"/>
    </row>
    <row r="132" spans="1:11" ht="24">
      <c r="A132" s="125"/>
      <c r="B132" s="159" t="s">
        <v>363</v>
      </c>
      <c r="C132" s="159" t="s">
        <v>363</v>
      </c>
      <c r="D132" s="142" t="s">
        <v>364</v>
      </c>
      <c r="E132" s="142">
        <v>1808180</v>
      </c>
      <c r="F132" s="136"/>
      <c r="G132" s="136"/>
      <c r="H132" s="136"/>
      <c r="I132" s="136"/>
      <c r="J132" s="136"/>
      <c r="K132" s="136"/>
    </row>
    <row r="133" spans="1:11" ht="24">
      <c r="A133" s="125"/>
      <c r="B133" s="159" t="s">
        <v>365</v>
      </c>
      <c r="C133" s="159" t="s">
        <v>365</v>
      </c>
      <c r="D133" s="142" t="s">
        <v>366</v>
      </c>
      <c r="E133" s="142">
        <v>2269691</v>
      </c>
      <c r="F133" s="136"/>
      <c r="G133" s="136"/>
      <c r="H133" s="136"/>
      <c r="I133" s="136"/>
      <c r="J133" s="136"/>
      <c r="K133" s="136"/>
    </row>
    <row r="134" spans="1:11" ht="24">
      <c r="A134" s="125"/>
      <c r="B134" s="159" t="s">
        <v>367</v>
      </c>
      <c r="C134" s="159" t="s">
        <v>367</v>
      </c>
      <c r="D134" s="142" t="s">
        <v>368</v>
      </c>
      <c r="E134" s="142">
        <v>2269698</v>
      </c>
      <c r="F134" s="136"/>
      <c r="G134" s="136"/>
      <c r="H134" s="136"/>
      <c r="I134" s="136"/>
      <c r="J134" s="136"/>
      <c r="K134" s="136"/>
    </row>
    <row r="135" spans="1:11" ht="24">
      <c r="A135" s="125"/>
      <c r="B135" s="159" t="s">
        <v>369</v>
      </c>
      <c r="C135" s="159" t="s">
        <v>369</v>
      </c>
      <c r="D135" s="142" t="s">
        <v>370</v>
      </c>
      <c r="E135" s="142">
        <v>1810097</v>
      </c>
      <c r="F135" s="136"/>
      <c r="G135" s="136"/>
      <c r="H135" s="136"/>
      <c r="I135" s="136"/>
      <c r="J135" s="136"/>
      <c r="K135" s="136"/>
    </row>
    <row r="136" spans="1:11">
      <c r="A136" s="125"/>
      <c r="B136" s="139"/>
      <c r="C136" s="125"/>
      <c r="D136" s="145"/>
      <c r="E136" s="125"/>
      <c r="F136" s="125"/>
      <c r="G136" s="125"/>
      <c r="H136" s="139"/>
      <c r="I136" s="139"/>
      <c r="J136" s="139"/>
      <c r="K136" s="139"/>
    </row>
    <row r="137" spans="1:11">
      <c r="A137" s="125"/>
      <c r="B137" s="411" t="s">
        <v>334</v>
      </c>
      <c r="C137" s="412"/>
      <c r="D137" s="412"/>
      <c r="E137" s="463" t="s">
        <v>371</v>
      </c>
      <c r="F137" s="463"/>
      <c r="G137" s="463"/>
      <c r="H137" s="139"/>
      <c r="I137" s="139"/>
      <c r="J137" s="139"/>
      <c r="K137" s="139"/>
    </row>
    <row r="138" spans="1:11">
      <c r="A138" s="125"/>
      <c r="B138" s="411"/>
      <c r="C138" s="412"/>
      <c r="D138" s="412"/>
      <c r="E138" s="463"/>
      <c r="F138" s="463"/>
      <c r="G138" s="463"/>
      <c r="H138" s="139"/>
      <c r="I138" s="139"/>
      <c r="J138" s="139"/>
      <c r="K138" s="139"/>
    </row>
    <row r="139" spans="1:11">
      <c r="A139" s="125"/>
      <c r="B139" s="411"/>
      <c r="C139" s="412"/>
      <c r="D139" s="412"/>
      <c r="E139" s="463"/>
      <c r="F139" s="463"/>
      <c r="G139" s="463"/>
      <c r="H139" s="139"/>
      <c r="I139" s="139"/>
      <c r="J139" s="139"/>
      <c r="K139" s="139"/>
    </row>
    <row r="140" spans="1:11" ht="17.25" customHeight="1">
      <c r="A140" s="125"/>
      <c r="B140" s="413"/>
      <c r="C140" s="414"/>
      <c r="D140" s="414"/>
      <c r="E140" s="463"/>
      <c r="F140" s="463"/>
      <c r="G140" s="463"/>
      <c r="H140" s="139"/>
      <c r="I140" s="139"/>
      <c r="J140" s="139"/>
      <c r="K140" s="139"/>
    </row>
    <row r="141" spans="1:11" ht="51.75" customHeight="1">
      <c r="A141" s="125"/>
      <c r="B141" s="126" t="s">
        <v>335</v>
      </c>
      <c r="C141" s="126" t="s">
        <v>336</v>
      </c>
      <c r="D141" s="146" t="s">
        <v>372</v>
      </c>
      <c r="E141" s="464" t="s">
        <v>338</v>
      </c>
      <c r="F141" s="465"/>
      <c r="G141" s="466"/>
      <c r="H141" s="139"/>
      <c r="I141" s="139"/>
      <c r="J141" s="139"/>
      <c r="K141" s="139"/>
    </row>
    <row r="142" spans="1:11" ht="15" customHeight="1">
      <c r="A142" s="125"/>
      <c r="B142" s="147">
        <f>H120*0.965</f>
        <v>431.62519999999995</v>
      </c>
      <c r="C142" s="147">
        <f>H120*0.035</f>
        <v>15.6548</v>
      </c>
      <c r="D142" s="148">
        <f>SUM(B142:C142)</f>
        <v>447.28</v>
      </c>
      <c r="E142" s="447" t="s">
        <v>373</v>
      </c>
      <c r="F142" s="448"/>
      <c r="G142" s="449"/>
      <c r="H142" s="139"/>
      <c r="I142" s="139"/>
      <c r="J142" s="139"/>
      <c r="K142" s="139"/>
    </row>
    <row r="143" spans="1:11" ht="15" customHeight="1">
      <c r="A143" s="125"/>
      <c r="B143" s="147">
        <f>H121*0.965</f>
        <v>529.09019999999998</v>
      </c>
      <c r="C143" s="147">
        <f>H121*0.035</f>
        <v>19.189800000000002</v>
      </c>
      <c r="D143" s="148">
        <f t="shared" ref="D143:D145" si="2">SUM(B143:C143)</f>
        <v>548.28</v>
      </c>
      <c r="E143" s="447" t="s">
        <v>374</v>
      </c>
      <c r="F143" s="448"/>
      <c r="G143" s="449"/>
      <c r="H143" s="139"/>
      <c r="I143" s="139"/>
      <c r="J143" s="139"/>
      <c r="K143" s="139"/>
    </row>
    <row r="144" spans="1:11" ht="15" customHeight="1">
      <c r="A144" s="125"/>
      <c r="B144" s="147">
        <f>H122*0.965</f>
        <v>348.20094999999998</v>
      </c>
      <c r="C144" s="149">
        <f>H122*0.035</f>
        <v>12.629050000000001</v>
      </c>
      <c r="D144" s="148">
        <f t="shared" si="2"/>
        <v>360.83</v>
      </c>
      <c r="E144" s="447" t="s">
        <v>375</v>
      </c>
      <c r="F144" s="448"/>
      <c r="G144" s="449"/>
      <c r="H144" s="139"/>
      <c r="I144" s="139"/>
      <c r="J144" s="139"/>
      <c r="K144" s="139"/>
    </row>
    <row r="145" spans="1:11" ht="15" customHeight="1">
      <c r="A145" s="121"/>
      <c r="B145" s="147">
        <f>H123*0.965</f>
        <v>445.66594999999995</v>
      </c>
      <c r="C145" s="149">
        <f>H123*0.035</f>
        <v>16.16405</v>
      </c>
      <c r="D145" s="148">
        <f t="shared" si="2"/>
        <v>461.82999999999993</v>
      </c>
      <c r="E145" s="447" t="s">
        <v>376</v>
      </c>
      <c r="F145" s="448"/>
      <c r="G145" s="449"/>
      <c r="H145" s="139"/>
      <c r="I145" s="139"/>
      <c r="J145" s="139"/>
      <c r="K145" s="139"/>
    </row>
    <row r="147" spans="1:11" ht="14.4">
      <c r="A147" s="35"/>
      <c r="B147" s="35"/>
      <c r="C147" s="35"/>
      <c r="D147" s="35"/>
      <c r="E147" s="35"/>
      <c r="F147" s="35"/>
      <c r="G147" s="35"/>
      <c r="H147" s="36"/>
      <c r="I147" s="139"/>
      <c r="J147" s="26"/>
      <c r="K147" s="26"/>
    </row>
    <row r="148" spans="1:11" ht="86.4">
      <c r="A148" s="18" t="s">
        <v>0</v>
      </c>
      <c r="B148" s="18" t="s">
        <v>1</v>
      </c>
      <c r="C148" s="18" t="s">
        <v>137</v>
      </c>
      <c r="D148" s="18" t="s">
        <v>138</v>
      </c>
      <c r="E148" s="18" t="s">
        <v>2</v>
      </c>
      <c r="F148" s="18" t="s">
        <v>3</v>
      </c>
      <c r="G148" s="18" t="s">
        <v>4</v>
      </c>
      <c r="H148" s="19" t="s">
        <v>9</v>
      </c>
      <c r="I148" s="18" t="s">
        <v>10</v>
      </c>
      <c r="J148" s="1"/>
    </row>
    <row r="149" spans="1:11" ht="144">
      <c r="A149" s="208" t="s">
        <v>185</v>
      </c>
      <c r="B149" s="80" t="s">
        <v>343</v>
      </c>
      <c r="C149" s="368" t="s">
        <v>607</v>
      </c>
      <c r="D149" s="82" t="s">
        <v>186</v>
      </c>
      <c r="E149" s="207" t="s">
        <v>120</v>
      </c>
      <c r="F149" s="52" t="s">
        <v>121</v>
      </c>
      <c r="G149" s="52">
        <v>2058845</v>
      </c>
      <c r="H149" s="150">
        <v>423.5</v>
      </c>
      <c r="I149" s="344">
        <v>5</v>
      </c>
      <c r="J149" s="1"/>
    </row>
    <row r="150" spans="1:11" ht="144">
      <c r="A150" s="218" t="s">
        <v>187</v>
      </c>
      <c r="B150" s="85" t="s">
        <v>344</v>
      </c>
      <c r="C150" s="370"/>
      <c r="D150" s="82" t="s">
        <v>186</v>
      </c>
      <c r="E150" s="207" t="s">
        <v>120</v>
      </c>
      <c r="F150" s="52" t="s">
        <v>121</v>
      </c>
      <c r="G150" s="52">
        <v>2058845</v>
      </c>
      <c r="H150" s="152">
        <v>549.5</v>
      </c>
      <c r="I150" s="344"/>
      <c r="J150" s="1"/>
    </row>
    <row r="151" spans="1:11" ht="14.4">
      <c r="A151" s="21"/>
      <c r="B151" s="21"/>
      <c r="C151" s="25"/>
      <c r="D151" s="21"/>
      <c r="E151" s="25"/>
      <c r="F151" s="25"/>
      <c r="G151" s="25"/>
      <c r="H151" s="26"/>
      <c r="I151" s="26"/>
      <c r="J151" s="26"/>
      <c r="K151" s="21"/>
    </row>
    <row r="152" spans="1:11" ht="21.75" customHeight="1">
      <c r="A152" s="29"/>
      <c r="B152" s="340" t="s">
        <v>142</v>
      </c>
      <c r="C152" s="340"/>
      <c r="D152" s="340"/>
      <c r="E152" s="340"/>
      <c r="F152" s="340"/>
      <c r="G152" s="30"/>
      <c r="H152" s="29"/>
      <c r="I152" s="29"/>
      <c r="J152" s="29"/>
      <c r="K152" s="29"/>
    </row>
    <row r="153" spans="1:11" ht="57.6">
      <c r="A153" s="21"/>
      <c r="B153" s="18" t="s">
        <v>6</v>
      </c>
      <c r="C153" s="18" t="s">
        <v>5</v>
      </c>
      <c r="D153" s="18" t="s">
        <v>3</v>
      </c>
      <c r="E153" s="18" t="s">
        <v>7</v>
      </c>
      <c r="F153" s="31" t="s">
        <v>143</v>
      </c>
      <c r="G153" s="31" t="s">
        <v>188</v>
      </c>
      <c r="H153" s="31" t="s">
        <v>189</v>
      </c>
      <c r="I153" s="29"/>
      <c r="J153" s="29"/>
      <c r="K153" s="29"/>
    </row>
    <row r="154" spans="1:11" ht="14.4">
      <c r="A154" s="21"/>
      <c r="B154" s="56" t="s">
        <v>122</v>
      </c>
      <c r="C154" s="52" t="s">
        <v>123</v>
      </c>
      <c r="D154" s="52" t="s">
        <v>124</v>
      </c>
      <c r="E154" s="52">
        <v>2058841</v>
      </c>
      <c r="F154" s="41"/>
      <c r="G154" s="450">
        <v>326.5</v>
      </c>
      <c r="H154" s="450">
        <v>452.5</v>
      </c>
      <c r="I154" s="29"/>
      <c r="J154" s="29"/>
      <c r="K154" s="29"/>
    </row>
    <row r="155" spans="1:11" ht="28.8">
      <c r="A155" s="21"/>
      <c r="B155" s="56" t="s">
        <v>125</v>
      </c>
      <c r="C155" s="52" t="s">
        <v>126</v>
      </c>
      <c r="D155" s="52" t="s">
        <v>127</v>
      </c>
      <c r="E155" s="52">
        <v>2058846</v>
      </c>
      <c r="F155" s="41"/>
      <c r="G155" s="451"/>
      <c r="H155" s="451"/>
      <c r="I155" s="29"/>
      <c r="J155" s="29"/>
      <c r="K155" s="29"/>
    </row>
    <row r="156" spans="1:11" ht="14.4">
      <c r="A156" s="21"/>
      <c r="B156" s="56" t="s">
        <v>128</v>
      </c>
      <c r="C156" s="52" t="s">
        <v>129</v>
      </c>
      <c r="D156" s="52" t="s">
        <v>130</v>
      </c>
      <c r="E156" s="52">
        <v>2059041</v>
      </c>
      <c r="F156" s="41"/>
      <c r="G156" s="451"/>
      <c r="H156" s="451"/>
      <c r="I156" s="29"/>
      <c r="J156" s="29"/>
      <c r="K156" s="29"/>
    </row>
    <row r="157" spans="1:11" ht="14.4">
      <c r="A157" s="21"/>
      <c r="B157" s="56" t="s">
        <v>190</v>
      </c>
      <c r="C157" s="52" t="s">
        <v>131</v>
      </c>
      <c r="D157" s="52" t="s">
        <v>132</v>
      </c>
      <c r="E157" s="52">
        <v>2059050</v>
      </c>
      <c r="F157" s="41"/>
      <c r="G157" s="451"/>
      <c r="H157" s="451"/>
      <c r="I157" s="29"/>
      <c r="J157" s="29"/>
      <c r="K157" s="29"/>
    </row>
    <row r="158" spans="1:11" ht="28.8">
      <c r="A158" s="21"/>
      <c r="B158" s="57" t="s">
        <v>133</v>
      </c>
      <c r="C158" s="52" t="s">
        <v>134</v>
      </c>
      <c r="D158" s="52" t="s">
        <v>135</v>
      </c>
      <c r="E158" s="53" t="s">
        <v>136</v>
      </c>
      <c r="F158" s="41"/>
      <c r="G158" s="452"/>
      <c r="H158" s="452"/>
      <c r="I158" s="29"/>
      <c r="J158" s="29"/>
      <c r="K158" s="29"/>
    </row>
    <row r="159" spans="1:11" ht="14.4">
      <c r="A159" s="21"/>
      <c r="B159" s="43"/>
      <c r="C159" s="21"/>
      <c r="D159" s="21"/>
      <c r="E159" s="21"/>
      <c r="F159" s="21"/>
      <c r="G159" s="21"/>
      <c r="H159" s="29"/>
      <c r="I159" s="453" t="s">
        <v>345</v>
      </c>
      <c r="J159" s="454"/>
      <c r="K159" s="29"/>
    </row>
    <row r="160" spans="1:11" ht="55.2">
      <c r="A160" s="21"/>
      <c r="B160" s="340" t="s">
        <v>162</v>
      </c>
      <c r="C160" s="340"/>
      <c r="D160" s="340"/>
      <c r="E160" s="44" t="s">
        <v>149</v>
      </c>
      <c r="F160" s="44"/>
      <c r="G160" s="21"/>
      <c r="H160" s="29"/>
      <c r="I160" s="29"/>
      <c r="J160" s="29"/>
      <c r="K160" s="29"/>
    </row>
    <row r="161" spans="1:11" ht="43.2">
      <c r="A161" s="21"/>
      <c r="B161" s="18" t="s">
        <v>150</v>
      </c>
      <c r="C161" s="18" t="s">
        <v>151</v>
      </c>
      <c r="D161" s="31" t="s">
        <v>152</v>
      </c>
      <c r="E161" s="44"/>
      <c r="F161" s="44"/>
      <c r="G161" s="29"/>
      <c r="H161" s="29"/>
      <c r="I161" s="29"/>
      <c r="J161" s="29"/>
      <c r="K161" s="29"/>
    </row>
    <row r="162" spans="1:11" ht="201.6">
      <c r="A162" s="54" t="s">
        <v>191</v>
      </c>
      <c r="B162" s="50">
        <v>423.5</v>
      </c>
      <c r="C162" s="151">
        <v>0</v>
      </c>
      <c r="D162" s="50">
        <v>423.5</v>
      </c>
      <c r="E162" s="44"/>
      <c r="F162" s="44"/>
      <c r="G162" s="29"/>
      <c r="H162" s="29"/>
      <c r="I162" s="29"/>
      <c r="J162" s="29"/>
      <c r="K162" s="29"/>
    </row>
    <row r="163" spans="1:11" ht="201.6">
      <c r="A163" s="55" t="s">
        <v>192</v>
      </c>
      <c r="B163" s="50">
        <v>549.5</v>
      </c>
      <c r="C163" s="151">
        <v>0</v>
      </c>
      <c r="D163" s="50">
        <v>549.5</v>
      </c>
      <c r="E163" s="29"/>
      <c r="F163" s="21"/>
      <c r="G163" s="29"/>
      <c r="H163" s="29"/>
      <c r="I163" s="29"/>
      <c r="J163" s="29"/>
      <c r="K163" s="29"/>
    </row>
    <row r="164" spans="1:11" ht="72">
      <c r="A164" s="55" t="s">
        <v>193</v>
      </c>
      <c r="B164" s="50">
        <v>326.5</v>
      </c>
      <c r="C164" s="151">
        <v>0</v>
      </c>
      <c r="D164" s="50">
        <v>326.5</v>
      </c>
      <c r="E164" s="29"/>
      <c r="F164" s="21"/>
      <c r="G164" s="29"/>
      <c r="H164" s="29"/>
      <c r="I164" s="29"/>
      <c r="J164" s="29"/>
      <c r="K164" s="29"/>
    </row>
    <row r="165" spans="1:11" ht="72">
      <c r="A165" s="55" t="s">
        <v>194</v>
      </c>
      <c r="B165" s="50">
        <v>452.5</v>
      </c>
      <c r="C165" s="151">
        <v>0</v>
      </c>
      <c r="D165" s="50">
        <v>452.5</v>
      </c>
      <c r="E165" s="29"/>
      <c r="F165" s="21"/>
      <c r="G165" s="29"/>
      <c r="H165" s="29"/>
      <c r="I165" s="29"/>
      <c r="J165" s="29"/>
      <c r="K165" s="29"/>
    </row>
    <row r="166" spans="1:11" ht="14.4">
      <c r="A166" s="21"/>
      <c r="B166" s="29"/>
      <c r="C166" s="29"/>
      <c r="D166" s="29"/>
      <c r="E166" s="29"/>
      <c r="F166" s="21"/>
      <c r="G166" s="29"/>
      <c r="H166" s="29"/>
      <c r="I166" s="29"/>
      <c r="J166" s="29"/>
      <c r="K166" s="29"/>
    </row>
  </sheetData>
  <mergeCells count="74">
    <mergeCell ref="C65:C66"/>
    <mergeCell ref="C149:C150"/>
    <mergeCell ref="A7:K7"/>
    <mergeCell ref="B72:F72"/>
    <mergeCell ref="B76:D76"/>
    <mergeCell ref="E76:F78"/>
    <mergeCell ref="I11:I12"/>
    <mergeCell ref="J28:J31"/>
    <mergeCell ref="A30:A31"/>
    <mergeCell ref="B30:B31"/>
    <mergeCell ref="D30:D31"/>
    <mergeCell ref="I30:I31"/>
    <mergeCell ref="B129:E129"/>
    <mergeCell ref="B137:D140"/>
    <mergeCell ref="E137:G140"/>
    <mergeCell ref="E141:G141"/>
    <mergeCell ref="E142:G142"/>
    <mergeCell ref="D120:D123"/>
    <mergeCell ref="G120:G121"/>
    <mergeCell ref="G122:G123"/>
    <mergeCell ref="A125:K125"/>
    <mergeCell ref="B126:E126"/>
    <mergeCell ref="A1:G1"/>
    <mergeCell ref="A28:A29"/>
    <mergeCell ref="B28:B29"/>
    <mergeCell ref="D28:D29"/>
    <mergeCell ref="I28:I29"/>
    <mergeCell ref="C4:C5"/>
    <mergeCell ref="E4:E5"/>
    <mergeCell ref="F3:H3"/>
    <mergeCell ref="F4:H4"/>
    <mergeCell ref="F5:H5"/>
    <mergeCell ref="E20:F20"/>
    <mergeCell ref="B15:F15"/>
    <mergeCell ref="B20:D20"/>
    <mergeCell ref="C11:C12"/>
    <mergeCell ref="C28:C31"/>
    <mergeCell ref="A26:D26"/>
    <mergeCell ref="B160:D160"/>
    <mergeCell ref="B34:F34"/>
    <mergeCell ref="B39:D39"/>
    <mergeCell ref="E39:F39"/>
    <mergeCell ref="I149:I150"/>
    <mergeCell ref="B152:F152"/>
    <mergeCell ref="E143:G143"/>
    <mergeCell ref="E144:G144"/>
    <mergeCell ref="E145:G145"/>
    <mergeCell ref="I120:I123"/>
    <mergeCell ref="A117:L117"/>
    <mergeCell ref="I65:I66"/>
    <mergeCell ref="G154:G158"/>
    <mergeCell ref="H154:H158"/>
    <mergeCell ref="I159:J159"/>
    <mergeCell ref="C120:C123"/>
    <mergeCell ref="A44:D44"/>
    <mergeCell ref="A46:A47"/>
    <mergeCell ref="B46:B47"/>
    <mergeCell ref="C46:C47"/>
    <mergeCell ref="D46:D47"/>
    <mergeCell ref="J46:J49"/>
    <mergeCell ref="A48:A49"/>
    <mergeCell ref="B48:B49"/>
    <mergeCell ref="C48:C49"/>
    <mergeCell ref="D48:D49"/>
    <mergeCell ref="B52:F52"/>
    <mergeCell ref="B57:D57"/>
    <mergeCell ref="E57:F57"/>
    <mergeCell ref="I46:I47"/>
    <mergeCell ref="I48:I49"/>
    <mergeCell ref="A83:B83"/>
    <mergeCell ref="I85:I86"/>
    <mergeCell ref="B92:F92"/>
    <mergeCell ref="B96:D96"/>
    <mergeCell ref="E96:F98"/>
  </mergeCells>
  <phoneticPr fontId="4" type="noConversion"/>
  <printOptions horizontalCentered="1"/>
  <pageMargins left="0.70866141732283472" right="0.70866141732283472" top="0.35433070866141736" bottom="0.27559055118110237" header="0.11811023622047245" footer="0.11811023622047245"/>
  <pageSetup paperSize="9" scale="30" fitToHeight="0" pageOrder="overThenDown" orientation="portrait" r:id="rId1"/>
  <headerFooter>
    <oddFooter>&amp;C&amp;8Pagina &amp;P di &amp;N</oddFooter>
  </headerFooter>
  <rowBreaks count="4" manualBreakCount="4">
    <brk id="24" max="16383" man="1"/>
    <brk id="61" max="16383" man="1"/>
    <brk id="113" max="10" man="1"/>
    <brk id="1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C23B-E3AC-4554-9E93-6ED4EAB20B35}">
  <sheetPr>
    <pageSetUpPr fitToPage="1"/>
  </sheetPr>
  <dimension ref="A1:AMG190"/>
  <sheetViews>
    <sheetView topLeftCell="A9" zoomScale="80" zoomScaleNormal="80" workbookViewId="0">
      <selection activeCell="B92" sqref="B92"/>
    </sheetView>
  </sheetViews>
  <sheetFormatPr defaultRowHeight="14.4"/>
  <cols>
    <col min="1" max="1" width="12.44140625" bestFit="1" customWidth="1"/>
    <col min="2" max="2" width="31.44140625" customWidth="1"/>
    <col min="3" max="3" width="20" customWidth="1"/>
    <col min="4" max="4" width="33.109375" customWidth="1"/>
    <col min="5" max="5" width="21.88671875" customWidth="1"/>
    <col min="6" max="6" width="20.6640625" customWidth="1"/>
    <col min="7" max="7" width="15.33203125" customWidth="1"/>
    <col min="8" max="8" width="13" customWidth="1"/>
    <col min="9" max="9" width="18.33203125" customWidth="1"/>
    <col min="10" max="10" width="15.33203125" customWidth="1"/>
    <col min="11" max="11" width="19.44140625" customWidth="1"/>
    <col min="12" max="12" width="21.33203125" customWidth="1"/>
    <col min="13" max="13" width="12.44140625" bestFit="1" customWidth="1"/>
    <col min="15" max="15" width="12.33203125" bestFit="1" customWidth="1"/>
  </cols>
  <sheetData>
    <row r="1" spans="1:13" s="5" customFormat="1" ht="92.25" customHeight="1">
      <c r="A1" s="355" t="s">
        <v>11</v>
      </c>
      <c r="B1" s="355"/>
      <c r="C1" s="355"/>
      <c r="D1" s="355"/>
      <c r="E1" s="355"/>
      <c r="F1" s="355"/>
      <c r="G1" s="355"/>
      <c r="H1" s="4"/>
      <c r="I1" s="4"/>
      <c r="J1" s="4"/>
      <c r="K1" s="4"/>
    </row>
    <row r="2" spans="1:13" s="5" customFormat="1" ht="17.25" customHeight="1">
      <c r="A2" s="3"/>
      <c r="B2" s="3"/>
      <c r="C2" s="3"/>
      <c r="D2" s="3"/>
      <c r="E2" s="3"/>
      <c r="F2" s="3"/>
      <c r="G2" s="3"/>
      <c r="H2" s="4"/>
      <c r="I2" s="4"/>
      <c r="J2" s="4"/>
      <c r="K2" s="4"/>
    </row>
    <row r="3" spans="1:13" s="5" customFormat="1" ht="35.1" customHeight="1">
      <c r="A3" s="3"/>
      <c r="B3" s="3"/>
      <c r="C3" s="183" t="s">
        <v>0</v>
      </c>
      <c r="D3" s="183" t="s">
        <v>482</v>
      </c>
      <c r="E3" s="183" t="s">
        <v>483</v>
      </c>
      <c r="F3" s="492" t="s">
        <v>1</v>
      </c>
      <c r="G3" s="492"/>
      <c r="H3" s="492"/>
      <c r="I3" s="492"/>
      <c r="J3" s="4"/>
      <c r="K3" s="4"/>
    </row>
    <row r="4" spans="1:13" s="5" customFormat="1" ht="60" customHeight="1">
      <c r="A4" s="3"/>
      <c r="B4" s="3"/>
      <c r="C4" s="443">
        <v>5</v>
      </c>
      <c r="D4" s="215" t="s">
        <v>484</v>
      </c>
      <c r="E4" s="215" t="s">
        <v>565</v>
      </c>
      <c r="F4" s="428" t="s">
        <v>566</v>
      </c>
      <c r="G4" s="428"/>
      <c r="H4" s="428"/>
      <c r="I4" s="428"/>
      <c r="J4" s="4"/>
      <c r="K4" s="4"/>
    </row>
    <row r="5" spans="1:13" s="5" customFormat="1" ht="60" customHeight="1">
      <c r="A5" s="3"/>
      <c r="B5" s="3"/>
      <c r="C5" s="443"/>
      <c r="D5" s="215" t="s">
        <v>487</v>
      </c>
      <c r="E5" s="215" t="s">
        <v>565</v>
      </c>
      <c r="F5" s="428" t="s">
        <v>567</v>
      </c>
      <c r="G5" s="428"/>
      <c r="H5" s="428"/>
      <c r="I5" s="428"/>
      <c r="J5" s="4"/>
      <c r="K5" s="4"/>
    </row>
    <row r="6" spans="1:13" s="5" customFormat="1" ht="13.5" customHeight="1">
      <c r="A6" s="3"/>
      <c r="B6" s="3"/>
      <c r="C6" s="3"/>
      <c r="D6" s="3"/>
      <c r="E6" s="3"/>
      <c r="F6" s="3"/>
      <c r="G6" s="3"/>
      <c r="H6" s="4"/>
      <c r="I6" s="4"/>
      <c r="J6" s="4"/>
      <c r="K6" s="4"/>
    </row>
    <row r="7" spans="1:13" s="5" customFormat="1" ht="17.25" customHeight="1">
      <c r="A7" s="360" t="s">
        <v>615</v>
      </c>
      <c r="B7" s="360"/>
      <c r="C7" s="360"/>
      <c r="D7" s="360"/>
      <c r="E7" s="360"/>
      <c r="F7" s="360"/>
      <c r="G7" s="360"/>
      <c r="H7" s="360"/>
      <c r="I7" s="360"/>
      <c r="J7" s="360"/>
      <c r="K7" s="360"/>
      <c r="L7" s="21"/>
    </row>
    <row r="8" spans="1:13" s="37" customFormat="1" ht="43.5" customHeight="1">
      <c r="A8" s="476" t="s">
        <v>640</v>
      </c>
      <c r="B8" s="476"/>
      <c r="C8" s="35"/>
      <c r="D8" s="35"/>
      <c r="E8" s="35"/>
      <c r="F8" s="35"/>
      <c r="G8" s="35"/>
      <c r="I8" s="36"/>
      <c r="K8" s="26"/>
      <c r="L8" s="21"/>
      <c r="M8" s="21"/>
    </row>
    <row r="9" spans="1:13" s="21" customFormat="1" ht="121.95" customHeight="1">
      <c r="A9" s="18" t="s">
        <v>0</v>
      </c>
      <c r="B9" s="18" t="s">
        <v>1</v>
      </c>
      <c r="C9" s="18" t="s">
        <v>137</v>
      </c>
      <c r="D9" s="18" t="s">
        <v>138</v>
      </c>
      <c r="E9" s="18" t="s">
        <v>168</v>
      </c>
      <c r="F9" s="39" t="s">
        <v>2</v>
      </c>
      <c r="G9" s="18" t="s">
        <v>3</v>
      </c>
      <c r="H9" s="18" t="s">
        <v>4</v>
      </c>
      <c r="I9" s="19" t="s">
        <v>9</v>
      </c>
      <c r="J9" s="18" t="s">
        <v>10</v>
      </c>
    </row>
    <row r="10" spans="1:13" s="21" customFormat="1" ht="53.4" customHeight="1">
      <c r="A10" s="489" t="s">
        <v>378</v>
      </c>
      <c r="B10" s="365" t="s">
        <v>379</v>
      </c>
      <c r="C10" s="368" t="s">
        <v>605</v>
      </c>
      <c r="D10" s="365" t="s">
        <v>169</v>
      </c>
      <c r="E10" s="82" t="s">
        <v>170</v>
      </c>
      <c r="F10" s="207" t="s">
        <v>632</v>
      </c>
      <c r="G10" s="82" t="s">
        <v>633</v>
      </c>
      <c r="H10" s="82">
        <v>2196084</v>
      </c>
      <c r="I10" s="401">
        <v>768</v>
      </c>
      <c r="J10" s="361">
        <v>1</v>
      </c>
    </row>
    <row r="11" spans="1:13" s="21" customFormat="1" ht="28.8">
      <c r="A11" s="490"/>
      <c r="B11" s="366"/>
      <c r="C11" s="369"/>
      <c r="D11" s="366"/>
      <c r="E11" s="82" t="s">
        <v>171</v>
      </c>
      <c r="F11" s="207" t="s">
        <v>849</v>
      </c>
      <c r="G11" s="82" t="s">
        <v>635</v>
      </c>
      <c r="H11" s="82">
        <v>2194114</v>
      </c>
      <c r="I11" s="485"/>
      <c r="J11" s="361"/>
    </row>
    <row r="12" spans="1:13" s="21" customFormat="1" ht="34.5" customHeight="1">
      <c r="A12" s="490"/>
      <c r="B12" s="366"/>
      <c r="C12" s="369"/>
      <c r="D12" s="366"/>
      <c r="E12" s="82" t="s">
        <v>171</v>
      </c>
      <c r="F12" s="207" t="s">
        <v>179</v>
      </c>
      <c r="G12" s="82" t="s">
        <v>180</v>
      </c>
      <c r="H12" s="82">
        <v>1983098</v>
      </c>
      <c r="I12" s="485"/>
      <c r="J12" s="361"/>
    </row>
    <row r="13" spans="1:13" s="21" customFormat="1" ht="28.8">
      <c r="A13" s="491"/>
      <c r="B13" s="367"/>
      <c r="C13" s="369"/>
      <c r="D13" s="367"/>
      <c r="E13" s="82" t="s">
        <v>171</v>
      </c>
      <c r="F13" s="207" t="s">
        <v>616</v>
      </c>
      <c r="G13" s="82" t="s">
        <v>18</v>
      </c>
      <c r="H13" s="82">
        <v>1983086</v>
      </c>
      <c r="I13" s="402"/>
      <c r="J13" s="361"/>
    </row>
    <row r="14" spans="1:13" s="21" customFormat="1" ht="67.2" customHeight="1">
      <c r="A14" s="362" t="s">
        <v>377</v>
      </c>
      <c r="B14" s="365" t="s">
        <v>380</v>
      </c>
      <c r="C14" s="369"/>
      <c r="D14" s="365" t="s">
        <v>169</v>
      </c>
      <c r="E14" s="82" t="s">
        <v>170</v>
      </c>
      <c r="F14" s="207" t="s">
        <v>632</v>
      </c>
      <c r="G14" s="82" t="s">
        <v>633</v>
      </c>
      <c r="H14" s="82">
        <v>2196084</v>
      </c>
      <c r="I14" s="401">
        <v>905</v>
      </c>
      <c r="J14" s="361"/>
    </row>
    <row r="15" spans="1:13" s="21" customFormat="1" ht="28.8">
      <c r="A15" s="363"/>
      <c r="B15" s="366"/>
      <c r="C15" s="369"/>
      <c r="D15" s="366"/>
      <c r="E15" s="82" t="s">
        <v>171</v>
      </c>
      <c r="F15" s="207" t="s">
        <v>849</v>
      </c>
      <c r="G15" s="82" t="s">
        <v>635</v>
      </c>
      <c r="H15" s="82">
        <v>2194114</v>
      </c>
      <c r="I15" s="485"/>
      <c r="J15" s="361"/>
    </row>
    <row r="16" spans="1:13" s="21" customFormat="1" ht="31.5" customHeight="1">
      <c r="A16" s="363"/>
      <c r="B16" s="366"/>
      <c r="C16" s="369"/>
      <c r="D16" s="366"/>
      <c r="E16" s="82" t="s">
        <v>171</v>
      </c>
      <c r="F16" s="207" t="s">
        <v>179</v>
      </c>
      <c r="G16" s="82" t="s">
        <v>180</v>
      </c>
      <c r="H16" s="82">
        <v>1983098</v>
      </c>
      <c r="I16" s="485"/>
      <c r="J16" s="361"/>
    </row>
    <row r="17" spans="1:1021" s="21" customFormat="1" ht="28.8">
      <c r="A17" s="364"/>
      <c r="B17" s="367"/>
      <c r="C17" s="370"/>
      <c r="D17" s="367"/>
      <c r="E17" s="82" t="s">
        <v>171</v>
      </c>
      <c r="F17" s="207" t="s">
        <v>616</v>
      </c>
      <c r="G17" s="82" t="s">
        <v>18</v>
      </c>
      <c r="H17" s="82">
        <v>1983086</v>
      </c>
      <c r="I17" s="402"/>
      <c r="J17" s="361"/>
    </row>
    <row r="18" spans="1:1021" s="21" customFormat="1"/>
    <row r="19" spans="1:1021" s="21" customFormat="1">
      <c r="K19" s="29"/>
    </row>
    <row r="20" spans="1:1021" s="29" customFormat="1" ht="35.25" customHeight="1">
      <c r="B20" s="340" t="s">
        <v>142</v>
      </c>
      <c r="C20" s="340"/>
      <c r="D20" s="340"/>
      <c r="E20" s="340"/>
      <c r="F20" s="340"/>
      <c r="G20" s="30"/>
      <c r="L20" s="21"/>
      <c r="M20" s="21"/>
    </row>
    <row r="21" spans="1:1021" s="21" customFormat="1" ht="45" customHeight="1">
      <c r="B21" s="18" t="s">
        <v>6</v>
      </c>
      <c r="C21" s="18" t="s">
        <v>5</v>
      </c>
      <c r="D21" s="18" t="s">
        <v>3</v>
      </c>
      <c r="E21" s="18" t="s">
        <v>7</v>
      </c>
      <c r="F21" s="31" t="s">
        <v>173</v>
      </c>
      <c r="G21" s="469" t="s">
        <v>172</v>
      </c>
      <c r="H21" s="469"/>
      <c r="I21" s="469"/>
      <c r="J21" s="469"/>
      <c r="K21" s="29"/>
    </row>
    <row r="22" spans="1:1021" s="21" customFormat="1" ht="28.8">
      <c r="B22" s="47" t="s">
        <v>175</v>
      </c>
      <c r="C22" s="47" t="s">
        <v>850</v>
      </c>
      <c r="D22" s="48" t="s">
        <v>635</v>
      </c>
      <c r="E22" s="49">
        <v>2196084</v>
      </c>
      <c r="F22" s="456">
        <v>721</v>
      </c>
      <c r="G22" s="469" t="s">
        <v>176</v>
      </c>
      <c r="H22" s="469"/>
      <c r="I22" s="469"/>
      <c r="J22" s="469"/>
      <c r="K22" s="29"/>
    </row>
    <row r="23" spans="1:1021" s="21" customFormat="1" ht="18" customHeight="1">
      <c r="B23" s="47" t="s">
        <v>182</v>
      </c>
      <c r="C23" s="47" t="s">
        <v>179</v>
      </c>
      <c r="D23" s="48" t="s">
        <v>180</v>
      </c>
      <c r="E23" s="49">
        <v>1983098</v>
      </c>
      <c r="F23" s="389"/>
      <c r="G23" s="469"/>
      <c r="H23" s="469"/>
      <c r="I23" s="469"/>
      <c r="J23" s="469"/>
      <c r="K23" s="29"/>
    </row>
    <row r="24" spans="1:1021" s="21" customFormat="1" ht="28.8">
      <c r="B24" s="47" t="s">
        <v>183</v>
      </c>
      <c r="C24" s="47" t="s">
        <v>181</v>
      </c>
      <c r="D24" s="48" t="s">
        <v>18</v>
      </c>
      <c r="E24" s="49">
        <v>1983086</v>
      </c>
      <c r="F24" s="390"/>
      <c r="G24" s="469"/>
      <c r="H24" s="469"/>
      <c r="I24" s="469"/>
      <c r="J24" s="469"/>
      <c r="K24" s="29"/>
    </row>
    <row r="25" spans="1:1021" s="21" customFormat="1">
      <c r="B25" s="47"/>
      <c r="C25" s="47"/>
      <c r="D25" s="48"/>
      <c r="E25" s="49"/>
      <c r="F25" s="50"/>
      <c r="G25" s="486"/>
      <c r="H25" s="487"/>
      <c r="I25" s="487"/>
      <c r="J25" s="488"/>
      <c r="K25" s="29"/>
    </row>
    <row r="26" spans="1:1021" s="21" customFormat="1" ht="28.8">
      <c r="B26" s="47" t="s">
        <v>175</v>
      </c>
      <c r="C26" s="47" t="s">
        <v>850</v>
      </c>
      <c r="D26" s="48" t="s">
        <v>635</v>
      </c>
      <c r="E26" s="49">
        <v>2196084</v>
      </c>
      <c r="F26" s="456">
        <v>850</v>
      </c>
      <c r="G26" s="469" t="s">
        <v>177</v>
      </c>
      <c r="H26" s="469"/>
      <c r="I26" s="469"/>
      <c r="J26" s="469"/>
      <c r="K26" s="29"/>
    </row>
    <row r="27" spans="1:1021" s="21" customFormat="1" ht="19.95" customHeight="1">
      <c r="B27" s="47" t="s">
        <v>182</v>
      </c>
      <c r="C27" s="47" t="s">
        <v>179</v>
      </c>
      <c r="D27" s="48" t="s">
        <v>180</v>
      </c>
      <c r="E27" s="49">
        <v>1983098</v>
      </c>
      <c r="F27" s="389"/>
      <c r="G27" s="469"/>
      <c r="H27" s="469"/>
      <c r="I27" s="469"/>
      <c r="J27" s="469"/>
      <c r="K27" s="29"/>
    </row>
    <row r="28" spans="1:1021" s="21" customFormat="1" ht="24.6" customHeight="1">
      <c r="B28" s="47" t="s">
        <v>183</v>
      </c>
      <c r="C28" s="47" t="s">
        <v>181</v>
      </c>
      <c r="D28" s="48" t="s">
        <v>18</v>
      </c>
      <c r="E28" s="49">
        <v>1983086</v>
      </c>
      <c r="F28" s="390"/>
      <c r="G28" s="469"/>
      <c r="H28" s="469"/>
      <c r="I28" s="469"/>
      <c r="J28" s="469"/>
      <c r="K28" s="29"/>
    </row>
    <row r="29" spans="1:1021" s="21" customFormat="1" ht="30.75" customHeight="1">
      <c r="B29" s="43"/>
      <c r="H29" s="29"/>
      <c r="I29" s="29"/>
      <c r="J29" s="29"/>
      <c r="K29" s="29"/>
    </row>
    <row r="30" spans="1:1021" s="21" customFormat="1" ht="95.25" customHeight="1">
      <c r="B30" s="340" t="s">
        <v>162</v>
      </c>
      <c r="C30" s="340"/>
      <c r="D30" s="340"/>
      <c r="E30" s="341" t="s">
        <v>149</v>
      </c>
      <c r="F30" s="341"/>
      <c r="H30" s="29"/>
      <c r="I30" s="29"/>
      <c r="J30" s="29"/>
      <c r="K30" s="161"/>
    </row>
    <row r="31" spans="1:1021" s="21" customFormat="1" ht="61.95" customHeight="1">
      <c r="B31" s="18" t="s">
        <v>150</v>
      </c>
      <c r="C31" s="18" t="s">
        <v>151</v>
      </c>
      <c r="D31" s="31" t="s">
        <v>152</v>
      </c>
      <c r="E31" s="478"/>
      <c r="F31" s="478"/>
      <c r="G31" s="478"/>
      <c r="H31" s="29"/>
      <c r="I31" s="29"/>
      <c r="J31" s="29"/>
      <c r="K31" s="161"/>
      <c r="AMF31"/>
      <c r="AMG31"/>
    </row>
    <row r="32" spans="1:1021" s="21" customFormat="1" ht="25.2" customHeight="1">
      <c r="B32" s="46">
        <f>I10*73.4%</f>
        <v>563.7120000000001</v>
      </c>
      <c r="C32" s="46">
        <f>I10*26.6%</f>
        <v>204.28800000000001</v>
      </c>
      <c r="D32" s="45">
        <f>C32+B32</f>
        <v>768.00000000000011</v>
      </c>
      <c r="E32" s="477" t="s">
        <v>176</v>
      </c>
      <c r="F32" s="477"/>
      <c r="G32" s="477"/>
      <c r="H32" s="29"/>
      <c r="I32" s="29"/>
      <c r="J32" s="29"/>
      <c r="K32" s="161"/>
      <c r="AMF32"/>
      <c r="AMG32"/>
    </row>
    <row r="33" spans="1:1021" s="21" customFormat="1" ht="25.2" customHeight="1">
      <c r="B33" s="46">
        <f>I14*73.4%</f>
        <v>664.2700000000001</v>
      </c>
      <c r="C33" s="46">
        <f>I14*26.6%</f>
        <v>240.73000000000002</v>
      </c>
      <c r="D33" s="45">
        <f>C33+B33</f>
        <v>905.00000000000011</v>
      </c>
      <c r="E33" s="477" t="s">
        <v>177</v>
      </c>
      <c r="F33" s="477"/>
      <c r="G33" s="477"/>
      <c r="H33" s="29"/>
      <c r="I33" s="29"/>
      <c r="J33" s="29"/>
      <c r="K33" s="29"/>
      <c r="AMG33"/>
    </row>
    <row r="34" spans="1:1021" s="21" customFormat="1" ht="25.2" customHeight="1">
      <c r="B34" s="114"/>
      <c r="C34" s="114"/>
      <c r="D34" s="115"/>
      <c r="E34" s="272"/>
      <c r="F34" s="272"/>
      <c r="G34" s="272"/>
      <c r="H34" s="29"/>
      <c r="I34" s="29"/>
      <c r="J34" s="29"/>
      <c r="K34" s="29"/>
      <c r="AMG34"/>
    </row>
    <row r="35" spans="1:1021" s="37" customFormat="1" ht="29.25" customHeight="1">
      <c r="A35" s="349" t="s">
        <v>643</v>
      </c>
      <c r="B35" s="349"/>
      <c r="C35" s="349"/>
      <c r="D35" s="349"/>
      <c r="E35" s="35"/>
      <c r="F35" s="35"/>
      <c r="G35" s="35"/>
      <c r="I35" s="36"/>
      <c r="J35" s="36"/>
      <c r="K35" s="26"/>
      <c r="L35" s="21"/>
      <c r="M35" s="21"/>
    </row>
    <row r="36" spans="1:1021" s="21" customFormat="1" ht="115.5" customHeight="1">
      <c r="A36" s="18" t="s">
        <v>0</v>
      </c>
      <c r="B36" s="18" t="s">
        <v>1</v>
      </c>
      <c r="C36" s="18" t="s">
        <v>137</v>
      </c>
      <c r="D36" s="18" t="s">
        <v>138</v>
      </c>
      <c r="E36" s="18" t="s">
        <v>168</v>
      </c>
      <c r="F36" s="39" t="s">
        <v>2</v>
      </c>
      <c r="G36" s="18" t="s">
        <v>3</v>
      </c>
      <c r="H36" s="18" t="s">
        <v>4</v>
      </c>
      <c r="I36" s="19" t="s">
        <v>9</v>
      </c>
      <c r="J36" s="18" t="s">
        <v>10</v>
      </c>
      <c r="K36" s="20"/>
      <c r="L36" s="20"/>
    </row>
    <row r="37" spans="1:1021" s="21" customFormat="1" ht="51" customHeight="1">
      <c r="A37" s="345">
        <v>5</v>
      </c>
      <c r="B37" s="345" t="s">
        <v>641</v>
      </c>
      <c r="C37" s="345" t="s">
        <v>631</v>
      </c>
      <c r="D37" s="347" t="s">
        <v>169</v>
      </c>
      <c r="E37" s="271" t="s">
        <v>170</v>
      </c>
      <c r="F37" s="271" t="s">
        <v>632</v>
      </c>
      <c r="G37" s="271" t="s">
        <v>633</v>
      </c>
      <c r="H37" s="271">
        <v>2196084</v>
      </c>
      <c r="I37" s="342">
        <v>768</v>
      </c>
      <c r="J37" s="361">
        <v>1</v>
      </c>
      <c r="K37" s="20"/>
      <c r="L37" s="20"/>
    </row>
    <row r="38" spans="1:1021" s="21" customFormat="1">
      <c r="A38" s="471"/>
      <c r="B38" s="471"/>
      <c r="C38" s="471"/>
      <c r="D38" s="472"/>
      <c r="E38" s="271" t="s">
        <v>171</v>
      </c>
      <c r="F38" s="271" t="s">
        <v>634</v>
      </c>
      <c r="G38" s="271" t="s">
        <v>635</v>
      </c>
      <c r="H38" s="271">
        <v>2194114</v>
      </c>
      <c r="I38" s="371"/>
      <c r="J38" s="361"/>
      <c r="K38" s="20"/>
      <c r="L38" s="20"/>
    </row>
    <row r="39" spans="1:1021" s="21" customFormat="1">
      <c r="A39" s="471"/>
      <c r="B39" s="471"/>
      <c r="C39" s="471"/>
      <c r="D39" s="472"/>
      <c r="E39" s="271" t="s">
        <v>171</v>
      </c>
      <c r="F39" s="271" t="s">
        <v>179</v>
      </c>
      <c r="G39" s="271" t="s">
        <v>180</v>
      </c>
      <c r="H39" s="271">
        <v>1983098</v>
      </c>
      <c r="I39" s="371"/>
      <c r="J39" s="361"/>
      <c r="K39" s="20"/>
      <c r="L39" s="20"/>
    </row>
    <row r="40" spans="1:1021" s="21" customFormat="1" ht="28.8">
      <c r="A40" s="346"/>
      <c r="B40" s="346"/>
      <c r="C40" s="346"/>
      <c r="D40" s="348"/>
      <c r="E40" s="271" t="s">
        <v>171</v>
      </c>
      <c r="F40" s="271" t="s">
        <v>181</v>
      </c>
      <c r="G40" s="271" t="s">
        <v>18</v>
      </c>
      <c r="H40" s="271">
        <v>1983086</v>
      </c>
      <c r="I40" s="343"/>
      <c r="J40" s="361"/>
      <c r="K40" s="20"/>
      <c r="L40" s="20"/>
    </row>
    <row r="41" spans="1:1021" s="21" customFormat="1" ht="43.2">
      <c r="A41" s="345">
        <v>5</v>
      </c>
      <c r="B41" s="345" t="s">
        <v>642</v>
      </c>
      <c r="C41" s="345" t="s">
        <v>631</v>
      </c>
      <c r="D41" s="347" t="s">
        <v>169</v>
      </c>
      <c r="E41" s="271" t="s">
        <v>170</v>
      </c>
      <c r="F41" s="271" t="s">
        <v>632</v>
      </c>
      <c r="G41" s="271" t="s">
        <v>633</v>
      </c>
      <c r="H41" s="271">
        <v>2196084</v>
      </c>
      <c r="I41" s="342">
        <v>905</v>
      </c>
      <c r="J41" s="361"/>
      <c r="K41" s="20"/>
      <c r="L41" s="20"/>
    </row>
    <row r="42" spans="1:1021" s="21" customFormat="1">
      <c r="A42" s="471"/>
      <c r="B42" s="471"/>
      <c r="C42" s="471"/>
      <c r="D42" s="472"/>
      <c r="E42" s="271" t="s">
        <v>171</v>
      </c>
      <c r="F42" s="271" t="s">
        <v>634</v>
      </c>
      <c r="G42" s="271" t="s">
        <v>635</v>
      </c>
      <c r="H42" s="271">
        <v>2194114</v>
      </c>
      <c r="I42" s="371"/>
      <c r="J42" s="361"/>
      <c r="K42" s="20"/>
      <c r="L42" s="20"/>
    </row>
    <row r="43" spans="1:1021" s="21" customFormat="1">
      <c r="A43" s="471"/>
      <c r="B43" s="471"/>
      <c r="C43" s="471"/>
      <c r="D43" s="472"/>
      <c r="E43" s="271" t="s">
        <v>171</v>
      </c>
      <c r="F43" s="271" t="s">
        <v>179</v>
      </c>
      <c r="G43" s="271" t="s">
        <v>180</v>
      </c>
      <c r="H43" s="271">
        <v>1983098</v>
      </c>
      <c r="I43" s="371"/>
      <c r="J43" s="361"/>
      <c r="K43" s="20"/>
      <c r="L43" s="20"/>
    </row>
    <row r="44" spans="1:1021" s="21" customFormat="1" ht="28.8">
      <c r="A44" s="346"/>
      <c r="B44" s="346"/>
      <c r="C44" s="346"/>
      <c r="D44" s="348"/>
      <c r="E44" s="271" t="s">
        <v>171</v>
      </c>
      <c r="F44" s="271" t="s">
        <v>181</v>
      </c>
      <c r="G44" s="271" t="s">
        <v>18</v>
      </c>
      <c r="H44" s="271">
        <v>1983086</v>
      </c>
      <c r="I44" s="343"/>
      <c r="J44" s="361"/>
      <c r="K44" s="20"/>
      <c r="L44" s="20"/>
    </row>
    <row r="45" spans="1:1021" s="21" customFormat="1" ht="25.5" customHeight="1">
      <c r="K45" s="29"/>
    </row>
    <row r="46" spans="1:1021" s="29" customFormat="1" ht="25.5" customHeight="1">
      <c r="B46" s="340" t="s">
        <v>142</v>
      </c>
      <c r="C46" s="340"/>
      <c r="D46" s="340"/>
      <c r="E46" s="340"/>
      <c r="F46" s="340"/>
      <c r="G46" s="30"/>
      <c r="L46" s="21"/>
      <c r="M46" s="21"/>
    </row>
    <row r="47" spans="1:1021" s="21" customFormat="1" ht="28.8">
      <c r="B47" s="18" t="s">
        <v>6</v>
      </c>
      <c r="C47" s="18" t="s">
        <v>5</v>
      </c>
      <c r="D47" s="18" t="s">
        <v>3</v>
      </c>
      <c r="E47" s="18" t="s">
        <v>7</v>
      </c>
      <c r="F47" s="31" t="s">
        <v>173</v>
      </c>
      <c r="G47" s="469" t="s">
        <v>172</v>
      </c>
      <c r="H47" s="469"/>
      <c r="I47" s="469"/>
      <c r="J47" s="469"/>
      <c r="K47" s="29"/>
    </row>
    <row r="48" spans="1:1021" s="21" customFormat="1">
      <c r="B48" s="264" t="s">
        <v>175</v>
      </c>
      <c r="C48" s="264" t="s">
        <v>634</v>
      </c>
      <c r="D48" s="40" t="s">
        <v>635</v>
      </c>
      <c r="E48" s="41">
        <v>2194114</v>
      </c>
      <c r="F48" s="456">
        <v>721</v>
      </c>
      <c r="G48" s="469" t="s">
        <v>176</v>
      </c>
      <c r="H48" s="469"/>
      <c r="I48" s="469"/>
      <c r="J48" s="469"/>
      <c r="K48" s="29"/>
    </row>
    <row r="49" spans="1:1021" s="21" customFormat="1">
      <c r="B49" s="264" t="s">
        <v>182</v>
      </c>
      <c r="C49" s="264" t="s">
        <v>179</v>
      </c>
      <c r="D49" s="40" t="s">
        <v>180</v>
      </c>
      <c r="E49" s="41">
        <v>1983098</v>
      </c>
      <c r="F49" s="389"/>
      <c r="G49" s="469"/>
      <c r="H49" s="469"/>
      <c r="I49" s="469"/>
      <c r="J49" s="469"/>
      <c r="K49" s="29"/>
    </row>
    <row r="50" spans="1:1021" s="21" customFormat="1" ht="30" customHeight="1">
      <c r="B50" s="264" t="s">
        <v>183</v>
      </c>
      <c r="C50" s="264" t="s">
        <v>181</v>
      </c>
      <c r="D50" s="40" t="s">
        <v>18</v>
      </c>
      <c r="E50" s="41">
        <v>1983086</v>
      </c>
      <c r="F50" s="390"/>
      <c r="G50" s="469"/>
      <c r="H50" s="469"/>
      <c r="I50" s="469"/>
      <c r="J50" s="469"/>
      <c r="K50" s="29"/>
    </row>
    <row r="51" spans="1:1021" s="21" customFormat="1">
      <c r="B51" s="264"/>
      <c r="C51" s="264"/>
      <c r="D51" s="40"/>
      <c r="E51" s="41"/>
      <c r="F51" s="42"/>
      <c r="G51" s="473"/>
      <c r="H51" s="474"/>
      <c r="I51" s="474"/>
      <c r="J51" s="475"/>
      <c r="K51" s="29"/>
    </row>
    <row r="52" spans="1:1021" s="21" customFormat="1">
      <c r="B52" s="264" t="s">
        <v>175</v>
      </c>
      <c r="C52" s="264" t="s">
        <v>634</v>
      </c>
      <c r="D52" s="40" t="s">
        <v>635</v>
      </c>
      <c r="E52" s="41">
        <v>2194114</v>
      </c>
      <c r="F52" s="456">
        <v>850</v>
      </c>
      <c r="G52" s="469" t="s">
        <v>177</v>
      </c>
      <c r="H52" s="469"/>
      <c r="I52" s="469"/>
      <c r="J52" s="469"/>
      <c r="K52" s="29"/>
    </row>
    <row r="53" spans="1:1021" s="21" customFormat="1">
      <c r="B53" s="264" t="s">
        <v>182</v>
      </c>
      <c r="C53" s="264" t="s">
        <v>179</v>
      </c>
      <c r="D53" s="40" t="s">
        <v>180</v>
      </c>
      <c r="E53" s="41">
        <v>1983098</v>
      </c>
      <c r="F53" s="389"/>
      <c r="G53" s="469"/>
      <c r="H53" s="469"/>
      <c r="I53" s="469"/>
      <c r="J53" s="469"/>
      <c r="K53" s="29"/>
    </row>
    <row r="54" spans="1:1021" s="21" customFormat="1" ht="35.4" customHeight="1">
      <c r="B54" s="264" t="s">
        <v>183</v>
      </c>
      <c r="C54" s="264" t="s">
        <v>181</v>
      </c>
      <c r="D54" s="40" t="s">
        <v>18</v>
      </c>
      <c r="E54" s="41">
        <v>1983086</v>
      </c>
      <c r="F54" s="390"/>
      <c r="G54" s="469"/>
      <c r="H54" s="469"/>
      <c r="I54" s="469"/>
      <c r="J54" s="469"/>
      <c r="K54" s="29"/>
    </row>
    <row r="55" spans="1:1021" s="21" customFormat="1" ht="30.75" customHeight="1">
      <c r="B55" s="43"/>
      <c r="H55" s="29"/>
      <c r="I55" s="29"/>
      <c r="J55" s="29"/>
      <c r="K55" s="29"/>
    </row>
    <row r="56" spans="1:1021" s="21" customFormat="1" ht="51.75" customHeight="1">
      <c r="B56" s="340" t="s">
        <v>162</v>
      </c>
      <c r="C56" s="340"/>
      <c r="D56" s="340"/>
      <c r="E56" s="341" t="s">
        <v>149</v>
      </c>
      <c r="F56" s="341"/>
      <c r="H56" s="29"/>
      <c r="I56" s="29"/>
      <c r="J56" s="29"/>
      <c r="K56" s="29"/>
    </row>
    <row r="57" spans="1:1021" s="21" customFormat="1" ht="43.2">
      <c r="B57" s="18" t="s">
        <v>150</v>
      </c>
      <c r="C57" s="18" t="s">
        <v>151</v>
      </c>
      <c r="D57" s="31" t="s">
        <v>152</v>
      </c>
      <c r="E57" s="478"/>
      <c r="F57" s="478"/>
      <c r="G57" s="478"/>
      <c r="H57" s="29"/>
      <c r="I57" s="29"/>
      <c r="J57" s="29"/>
      <c r="K57" s="29"/>
      <c r="AMF57"/>
      <c r="AMG57"/>
    </row>
    <row r="58" spans="1:1021" s="21" customFormat="1" ht="25.5" customHeight="1">
      <c r="B58" s="46">
        <f>I37*73.4%</f>
        <v>563.7120000000001</v>
      </c>
      <c r="C58" s="46">
        <f>I37*26.6%</f>
        <v>204.28800000000001</v>
      </c>
      <c r="D58" s="45">
        <f>C58+B58</f>
        <v>768.00000000000011</v>
      </c>
      <c r="E58" s="477" t="s">
        <v>176</v>
      </c>
      <c r="F58" s="477"/>
      <c r="G58" s="477"/>
      <c r="H58" s="29"/>
      <c r="I58" s="29"/>
      <c r="J58" s="29"/>
      <c r="K58" s="29"/>
      <c r="AMF58"/>
      <c r="AMG58"/>
    </row>
    <row r="59" spans="1:1021" s="21" customFormat="1" ht="23.25" customHeight="1">
      <c r="B59" s="46">
        <f>I41*73.4%</f>
        <v>664.2700000000001</v>
      </c>
      <c r="C59" s="46">
        <f>I41*26.6%</f>
        <v>240.73000000000002</v>
      </c>
      <c r="D59" s="45">
        <f>C59+B59</f>
        <v>905.00000000000011</v>
      </c>
      <c r="E59" s="477" t="s">
        <v>177</v>
      </c>
      <c r="F59" s="477"/>
      <c r="G59" s="477"/>
      <c r="H59" s="29"/>
      <c r="I59" s="29"/>
      <c r="J59" s="29"/>
      <c r="K59" s="29"/>
      <c r="AMG59"/>
    </row>
    <row r="60" spans="1:1021" s="21" customFormat="1" ht="30.75" customHeight="1">
      <c r="B60" s="29"/>
      <c r="C60" s="29"/>
      <c r="D60" s="29"/>
      <c r="E60" s="29"/>
      <c r="G60" s="29"/>
      <c r="H60" s="29"/>
      <c r="I60" s="29"/>
      <c r="J60" s="29"/>
      <c r="K60" s="29"/>
      <c r="AMG60"/>
    </row>
    <row r="61" spans="1:1021" s="21" customFormat="1" ht="30.75" customHeight="1">
      <c r="A61" s="483" t="s">
        <v>843</v>
      </c>
      <c r="B61" s="483"/>
      <c r="C61" s="483"/>
      <c r="D61" s="483"/>
      <c r="E61" s="29"/>
      <c r="G61" s="29"/>
      <c r="H61" s="29"/>
      <c r="I61" s="29"/>
      <c r="J61" s="29"/>
      <c r="K61" s="29"/>
      <c r="AMG61"/>
    </row>
    <row r="62" spans="1:1021" s="21" customFormat="1" ht="30.75" customHeight="1">
      <c r="B62" s="374" t="s">
        <v>142</v>
      </c>
      <c r="C62" s="375"/>
      <c r="D62" s="375"/>
      <c r="E62" s="376"/>
      <c r="F62" s="290"/>
      <c r="G62" s="29"/>
      <c r="H62" s="29"/>
      <c r="I62" s="29"/>
      <c r="J62" s="29"/>
      <c r="K62" s="29"/>
      <c r="AMG62"/>
    </row>
    <row r="63" spans="1:1021" s="21" customFormat="1" ht="30.75" customHeight="1">
      <c r="B63" s="18" t="s">
        <v>6</v>
      </c>
      <c r="C63" s="18" t="s">
        <v>5</v>
      </c>
      <c r="D63" s="18" t="s">
        <v>3</v>
      </c>
      <c r="E63" s="118" t="s">
        <v>7</v>
      </c>
      <c r="F63" s="289"/>
      <c r="G63" s="29"/>
      <c r="H63" s="29"/>
      <c r="I63" s="29"/>
      <c r="J63" s="29"/>
      <c r="K63" s="29"/>
      <c r="AMG63"/>
    </row>
    <row r="64" spans="1:1021" s="21" customFormat="1" ht="30.75" customHeight="1">
      <c r="B64" s="47" t="s">
        <v>844</v>
      </c>
      <c r="C64" s="47" t="s">
        <v>848</v>
      </c>
      <c r="D64" s="48" t="s">
        <v>846</v>
      </c>
      <c r="E64" s="49">
        <v>2451960</v>
      </c>
      <c r="F64" s="484"/>
      <c r="G64" s="29"/>
      <c r="H64" s="29"/>
      <c r="I64" s="29"/>
      <c r="J64" s="29"/>
      <c r="K64" s="29"/>
      <c r="AMG64"/>
    </row>
    <row r="65" spans="1:1021" s="21" customFormat="1" ht="30.75" customHeight="1">
      <c r="B65" s="47" t="s">
        <v>845</v>
      </c>
      <c r="C65" s="47" t="s">
        <v>848</v>
      </c>
      <c r="D65" s="48" t="s">
        <v>847</v>
      </c>
      <c r="E65" s="49">
        <v>2451946</v>
      </c>
      <c r="F65" s="484"/>
      <c r="G65" s="29"/>
      <c r="H65" s="29"/>
      <c r="I65" s="29"/>
      <c r="J65" s="29"/>
      <c r="K65" s="29"/>
      <c r="AMG65"/>
    </row>
    <row r="66" spans="1:1021" s="37" customFormat="1" ht="57.75" customHeight="1">
      <c r="A66" s="35"/>
      <c r="B66" s="35"/>
      <c r="C66" s="35"/>
      <c r="D66" s="35"/>
      <c r="E66" s="35"/>
      <c r="F66" s="35"/>
      <c r="G66" s="35"/>
      <c r="H66" s="36"/>
      <c r="I66" s="28"/>
      <c r="J66" s="26"/>
      <c r="K66" s="26"/>
      <c r="L66" s="21"/>
      <c r="M66" s="21"/>
    </row>
    <row r="67" spans="1:1021" s="21" customFormat="1" ht="127.5" customHeight="1">
      <c r="A67" s="18" t="s">
        <v>0</v>
      </c>
      <c r="B67" s="18" t="s">
        <v>1</v>
      </c>
      <c r="C67" s="18" t="s">
        <v>137</v>
      </c>
      <c r="D67" s="18" t="s">
        <v>138</v>
      </c>
      <c r="E67" s="18" t="s">
        <v>2</v>
      </c>
      <c r="F67" s="18" t="s">
        <v>3</v>
      </c>
      <c r="G67" s="18" t="s">
        <v>4</v>
      </c>
      <c r="H67" s="19" t="s">
        <v>9</v>
      </c>
      <c r="I67" s="18" t="s">
        <v>10</v>
      </c>
    </row>
    <row r="68" spans="1:1021" s="21" customFormat="1" ht="119.25" customHeight="1">
      <c r="A68" s="208" t="s">
        <v>381</v>
      </c>
      <c r="B68" s="80" t="s">
        <v>479</v>
      </c>
      <c r="C68" s="403" t="s">
        <v>606</v>
      </c>
      <c r="D68" s="80" t="s">
        <v>466</v>
      </c>
      <c r="E68" s="208" t="s">
        <v>467</v>
      </c>
      <c r="F68" s="80" t="s">
        <v>468</v>
      </c>
      <c r="G68" s="80">
        <v>1875186</v>
      </c>
      <c r="H68" s="22">
        <v>900</v>
      </c>
      <c r="I68" s="361">
        <v>2</v>
      </c>
    </row>
    <row r="69" spans="1:1021" s="21" customFormat="1" ht="124.2" customHeight="1">
      <c r="A69" s="219" t="s">
        <v>382</v>
      </c>
      <c r="B69" s="85" t="s">
        <v>480</v>
      </c>
      <c r="C69" s="405"/>
      <c r="D69" s="80" t="s">
        <v>466</v>
      </c>
      <c r="E69" s="208" t="s">
        <v>467</v>
      </c>
      <c r="F69" s="80" t="s">
        <v>468</v>
      </c>
      <c r="G69" s="80">
        <v>1875186</v>
      </c>
      <c r="H69" s="22">
        <v>1000</v>
      </c>
      <c r="I69" s="361"/>
    </row>
    <row r="70" spans="1:1021" s="21" customFormat="1" ht="24.75" customHeight="1">
      <c r="A70" s="23"/>
      <c r="C70" s="23"/>
      <c r="D70" s="23"/>
      <c r="E70" s="23"/>
      <c r="F70" s="23"/>
      <c r="G70" s="23"/>
      <c r="H70" s="23"/>
      <c r="I70" s="23"/>
      <c r="J70" s="23"/>
      <c r="K70" s="24"/>
    </row>
    <row r="71" spans="1:1021" s="21" customFormat="1" ht="24" customHeight="1">
      <c r="A71" s="23"/>
      <c r="B71" s="61"/>
      <c r="C71" s="61"/>
      <c r="D71" s="61"/>
      <c r="F71" s="61"/>
      <c r="G71" s="69"/>
      <c r="H71" s="69"/>
      <c r="I71" s="61"/>
      <c r="J71" s="69"/>
    </row>
    <row r="72" spans="1:1021" s="21" customFormat="1" ht="123.9" customHeight="1">
      <c r="A72" s="23"/>
      <c r="B72" s="59" t="s">
        <v>1</v>
      </c>
      <c r="C72" s="59" t="s">
        <v>137</v>
      </c>
      <c r="D72" s="59" t="s">
        <v>138</v>
      </c>
      <c r="E72" s="59" t="s">
        <v>9</v>
      </c>
      <c r="F72" s="61"/>
      <c r="G72" s="69"/>
      <c r="H72" s="70" t="s">
        <v>1</v>
      </c>
      <c r="I72" s="59" t="s">
        <v>137</v>
      </c>
      <c r="J72" s="59" t="s">
        <v>138</v>
      </c>
      <c r="K72" s="59" t="s">
        <v>9</v>
      </c>
    </row>
    <row r="73" spans="1:1021" s="21" customFormat="1" ht="59.25" customHeight="1">
      <c r="A73" s="23"/>
      <c r="B73" s="85" t="s">
        <v>473</v>
      </c>
      <c r="C73" s="80" t="s">
        <v>465</v>
      </c>
      <c r="D73" s="80" t="s">
        <v>466</v>
      </c>
      <c r="E73" s="171">
        <v>846</v>
      </c>
      <c r="F73" s="172"/>
      <c r="G73" s="69"/>
      <c r="H73" s="85" t="s">
        <v>474</v>
      </c>
      <c r="I73" s="80" t="s">
        <v>465</v>
      </c>
      <c r="J73" s="80" t="s">
        <v>466</v>
      </c>
      <c r="K73" s="171">
        <v>940</v>
      </c>
    </row>
    <row r="74" spans="1:1021" s="21" customFormat="1" ht="17.25" customHeight="1">
      <c r="A74" s="23"/>
      <c r="C74" s="23"/>
      <c r="D74" s="23"/>
      <c r="E74" s="23"/>
      <c r="F74" s="23"/>
      <c r="G74" s="23"/>
      <c r="H74" s="23"/>
      <c r="I74" s="23"/>
      <c r="J74" s="23"/>
      <c r="K74" s="24"/>
    </row>
    <row r="75" spans="1:1021" s="21" customFormat="1">
      <c r="K75" s="29"/>
    </row>
    <row r="76" spans="1:1021" s="29" customFormat="1" ht="35.25" customHeight="1">
      <c r="B76" s="374" t="s">
        <v>142</v>
      </c>
      <c r="C76" s="375"/>
      <c r="D76" s="375"/>
      <c r="E76" s="375"/>
      <c r="F76" s="375"/>
      <c r="G76" s="30"/>
      <c r="L76" s="21"/>
      <c r="M76" s="21"/>
    </row>
    <row r="77" spans="1:1021" s="21" customFormat="1" ht="41.25" customHeight="1">
      <c r="B77" s="18" t="s">
        <v>6</v>
      </c>
      <c r="C77" s="18" t="s">
        <v>5</v>
      </c>
      <c r="D77" s="18" t="s">
        <v>3</v>
      </c>
      <c r="E77" s="18" t="s">
        <v>7</v>
      </c>
      <c r="F77" s="31" t="s">
        <v>143</v>
      </c>
      <c r="H77" s="32"/>
      <c r="I77" s="29"/>
      <c r="J77" s="29"/>
      <c r="K77" s="29"/>
    </row>
    <row r="78" spans="1:1021" s="21" customFormat="1" ht="28.8">
      <c r="B78" s="73" t="s">
        <v>469</v>
      </c>
      <c r="C78" s="111" t="s">
        <v>470</v>
      </c>
      <c r="D78" s="180">
        <v>18320</v>
      </c>
      <c r="E78" s="112">
        <v>1875183</v>
      </c>
      <c r="F78" s="494" t="s">
        <v>476</v>
      </c>
      <c r="I78" s="29"/>
      <c r="J78" s="29"/>
      <c r="K78" s="29"/>
    </row>
    <row r="79" spans="1:1021" s="21" customFormat="1" ht="43.2">
      <c r="B79" s="74" t="s">
        <v>477</v>
      </c>
      <c r="C79" s="112" t="s">
        <v>409</v>
      </c>
      <c r="D79" s="181" t="s">
        <v>410</v>
      </c>
      <c r="E79" s="112">
        <v>1738032</v>
      </c>
      <c r="F79" s="495"/>
      <c r="I79" s="29"/>
      <c r="J79" s="29"/>
      <c r="K79" s="29"/>
    </row>
    <row r="80" spans="1:1021" s="21" customFormat="1" ht="28.8">
      <c r="B80" s="74" t="s">
        <v>478</v>
      </c>
      <c r="C80" s="110" t="s">
        <v>413</v>
      </c>
      <c r="D80" s="181" t="s">
        <v>414</v>
      </c>
      <c r="E80" s="112">
        <v>1737965</v>
      </c>
      <c r="F80" s="496"/>
      <c r="I80" s="29"/>
      <c r="J80" s="29"/>
      <c r="K80" s="29"/>
    </row>
    <row r="81" spans="2:11" s="21" customFormat="1">
      <c r="B81" s="76"/>
      <c r="C81" s="250"/>
      <c r="D81" s="251"/>
      <c r="E81" s="193"/>
      <c r="F81" s="300"/>
      <c r="I81" s="29"/>
      <c r="J81" s="29"/>
      <c r="K81" s="29"/>
    </row>
    <row r="82" spans="2:11" s="21" customFormat="1" ht="28.8">
      <c r="B82" s="315" t="s">
        <v>877</v>
      </c>
      <c r="C82" s="470" t="s">
        <v>868</v>
      </c>
      <c r="D82" s="470"/>
      <c r="E82" s="470"/>
      <c r="F82" s="470"/>
      <c r="I82" s="29"/>
      <c r="J82" s="29"/>
      <c r="K82" s="29"/>
    </row>
    <row r="83" spans="2:11" s="21" customFormat="1">
      <c r="B83" s="308"/>
      <c r="C83" s="301"/>
      <c r="D83" s="301"/>
      <c r="E83" s="301"/>
      <c r="F83" s="301"/>
      <c r="I83" s="29"/>
      <c r="J83" s="29"/>
      <c r="K83" s="29"/>
    </row>
    <row r="84" spans="2:11" s="21" customFormat="1">
      <c r="B84" s="308"/>
      <c r="C84" s="301"/>
      <c r="D84" s="301"/>
      <c r="E84" s="301"/>
      <c r="F84" s="301"/>
      <c r="I84" s="29"/>
      <c r="J84" s="29"/>
      <c r="K84" s="29"/>
    </row>
    <row r="85" spans="2:11" s="21" customFormat="1" ht="27.6">
      <c r="B85" s="309" t="s">
        <v>0</v>
      </c>
      <c r="C85" s="309" t="s">
        <v>1</v>
      </c>
      <c r="D85" s="309" t="s">
        <v>137</v>
      </c>
      <c r="E85" s="309" t="s">
        <v>138</v>
      </c>
      <c r="F85" s="309" t="s">
        <v>2</v>
      </c>
      <c r="G85" s="309" t="s">
        <v>3</v>
      </c>
      <c r="H85" s="309" t="s">
        <v>4</v>
      </c>
      <c r="I85" s="29"/>
      <c r="J85" s="29"/>
      <c r="K85" s="29"/>
    </row>
    <row r="86" spans="2:11" s="21" customFormat="1" ht="138">
      <c r="B86" s="310" t="s">
        <v>381</v>
      </c>
      <c r="C86" s="311" t="s">
        <v>878</v>
      </c>
      <c r="D86" s="311" t="s">
        <v>465</v>
      </c>
      <c r="E86" s="311" t="s">
        <v>466</v>
      </c>
      <c r="F86" s="311" t="s">
        <v>879</v>
      </c>
      <c r="G86" s="311" t="s">
        <v>880</v>
      </c>
      <c r="H86" s="311">
        <v>2557348</v>
      </c>
      <c r="I86" s="29"/>
      <c r="J86" s="29"/>
      <c r="K86" s="29"/>
    </row>
    <row r="87" spans="2:11" s="21" customFormat="1">
      <c r="B87" s="312"/>
      <c r="C87" s="312"/>
      <c r="D87" s="312"/>
      <c r="E87" s="312"/>
      <c r="F87" s="312"/>
      <c r="G87" s="312"/>
      <c r="H87" s="312"/>
      <c r="I87" s="29"/>
      <c r="J87" s="29"/>
      <c r="K87" s="29"/>
    </row>
    <row r="88" spans="2:11" s="21" customFormat="1" ht="27.6">
      <c r="B88" s="309" t="s">
        <v>0</v>
      </c>
      <c r="C88" s="309" t="s">
        <v>1</v>
      </c>
      <c r="D88" s="309" t="s">
        <v>137</v>
      </c>
      <c r="E88" s="309" t="s">
        <v>138</v>
      </c>
      <c r="F88" s="309" t="s">
        <v>2</v>
      </c>
      <c r="G88" s="309" t="s">
        <v>3</v>
      </c>
      <c r="H88" s="309" t="s">
        <v>4</v>
      </c>
      <c r="I88" s="29"/>
      <c r="J88" s="29"/>
      <c r="K88" s="29"/>
    </row>
    <row r="89" spans="2:11" s="21" customFormat="1" ht="138">
      <c r="B89" s="313" t="s">
        <v>382</v>
      </c>
      <c r="C89" s="314" t="s">
        <v>881</v>
      </c>
      <c r="D89" s="311" t="s">
        <v>465</v>
      </c>
      <c r="E89" s="311" t="s">
        <v>466</v>
      </c>
      <c r="F89" s="311" t="s">
        <v>879</v>
      </c>
      <c r="G89" s="311" t="s">
        <v>880</v>
      </c>
      <c r="H89" s="311">
        <v>2557348</v>
      </c>
      <c r="I89" s="29"/>
      <c r="J89" s="29"/>
      <c r="K89" s="29"/>
    </row>
    <row r="90" spans="2:11" s="21" customFormat="1">
      <c r="B90" s="76"/>
      <c r="C90" s="250"/>
      <c r="D90" s="251"/>
      <c r="E90" s="193"/>
      <c r="F90" s="300"/>
      <c r="I90" s="29"/>
      <c r="J90" s="29"/>
      <c r="K90" s="29"/>
    </row>
    <row r="91" spans="2:11" s="21" customFormat="1" ht="43.2">
      <c r="B91" s="308" t="s">
        <v>903</v>
      </c>
      <c r="C91" s="250"/>
      <c r="D91" s="251"/>
      <c r="E91" s="193"/>
      <c r="F91" s="300"/>
      <c r="I91" s="29"/>
      <c r="J91" s="29"/>
      <c r="K91" s="29"/>
    </row>
    <row r="92" spans="2:11" s="21" customFormat="1">
      <c r="B92" s="76"/>
      <c r="C92" s="250"/>
      <c r="D92" s="251"/>
      <c r="E92" s="193"/>
      <c r="F92" s="300"/>
      <c r="I92" s="29"/>
      <c r="J92" s="29"/>
      <c r="K92" s="29"/>
    </row>
    <row r="93" spans="2:11" s="21" customFormat="1" ht="28.8">
      <c r="B93" s="18" t="s">
        <v>6</v>
      </c>
      <c r="C93" s="18" t="s">
        <v>5</v>
      </c>
      <c r="D93" s="18" t="s">
        <v>3</v>
      </c>
      <c r="E93" s="18" t="s">
        <v>7</v>
      </c>
      <c r="F93" s="18" t="s">
        <v>869</v>
      </c>
      <c r="I93" s="29"/>
      <c r="J93" s="29"/>
      <c r="K93" s="29"/>
    </row>
    <row r="94" spans="2:11" s="21" customFormat="1" ht="27.6">
      <c r="B94" s="303" t="s">
        <v>871</v>
      </c>
      <c r="C94" s="303" t="s">
        <v>872</v>
      </c>
      <c r="D94" s="304" t="s">
        <v>870</v>
      </c>
      <c r="E94" s="305">
        <v>142094</v>
      </c>
      <c r="F94" s="302"/>
      <c r="G94" s="302"/>
      <c r="I94" s="29"/>
      <c r="J94" s="29"/>
      <c r="K94" s="29"/>
    </row>
    <row r="95" spans="2:11" s="21" customFormat="1" ht="55.2">
      <c r="B95" s="306" t="s">
        <v>873</v>
      </c>
      <c r="C95" s="306" t="s">
        <v>874</v>
      </c>
      <c r="D95" s="306" t="s">
        <v>875</v>
      </c>
      <c r="E95" s="307">
        <v>2557326</v>
      </c>
      <c r="F95" s="498" t="s">
        <v>876</v>
      </c>
      <c r="G95" s="499"/>
      <c r="I95" s="29"/>
      <c r="J95" s="29"/>
      <c r="K95" s="29"/>
    </row>
    <row r="96" spans="2:11" s="21" customFormat="1">
      <c r="B96" s="76"/>
      <c r="C96" s="250"/>
      <c r="D96" s="251"/>
      <c r="E96" s="193"/>
      <c r="F96" s="300"/>
      <c r="I96" s="29"/>
      <c r="J96" s="29"/>
      <c r="K96" s="29"/>
    </row>
    <row r="97" spans="2:15" s="21" customFormat="1">
      <c r="B97" s="467" t="s">
        <v>895</v>
      </c>
      <c r="C97" s="467"/>
      <c r="D97" s="467"/>
      <c r="E97" s="467"/>
      <c r="F97" s="467"/>
      <c r="G97" s="467"/>
      <c r="H97" s="467"/>
      <c r="I97" s="467"/>
      <c r="J97" s="467"/>
      <c r="K97" s="467"/>
      <c r="L97" s="467"/>
      <c r="M97" s="467"/>
      <c r="N97" s="467"/>
      <c r="O97" s="468"/>
    </row>
    <row r="98" spans="2:15" s="21" customFormat="1">
      <c r="B98" s="312"/>
      <c r="C98" s="312"/>
      <c r="D98" s="312"/>
      <c r="E98" s="312"/>
      <c r="F98" s="312"/>
      <c r="G98" s="312"/>
      <c r="H98" s="312"/>
      <c r="I98" s="312"/>
      <c r="J98" s="312"/>
      <c r="K98" s="312"/>
      <c r="L98" s="312"/>
      <c r="M98" s="312"/>
      <c r="N98" s="320"/>
      <c r="O98" s="321"/>
    </row>
    <row r="99" spans="2:15" s="21" customFormat="1" ht="110.4">
      <c r="B99" s="309" t="s">
        <v>0</v>
      </c>
      <c r="C99" s="309" t="s">
        <v>1</v>
      </c>
      <c r="D99" s="309" t="s">
        <v>137</v>
      </c>
      <c r="E99" s="309" t="s">
        <v>138</v>
      </c>
      <c r="F99" s="309" t="s">
        <v>2</v>
      </c>
      <c r="G99" s="309" t="s">
        <v>3</v>
      </c>
      <c r="H99" s="309" t="s">
        <v>4</v>
      </c>
      <c r="I99" s="309" t="s">
        <v>889</v>
      </c>
      <c r="J99" s="322" t="s">
        <v>890</v>
      </c>
      <c r="K99" s="323" t="s">
        <v>9</v>
      </c>
      <c r="L99" s="309" t="s">
        <v>891</v>
      </c>
      <c r="M99" s="309" t="s">
        <v>892</v>
      </c>
      <c r="N99" s="320"/>
      <c r="O99" s="322" t="s">
        <v>893</v>
      </c>
    </row>
    <row r="100" spans="2:15" s="21" customFormat="1" ht="138">
      <c r="B100" s="310" t="s">
        <v>381</v>
      </c>
      <c r="C100" s="311" t="s">
        <v>878</v>
      </c>
      <c r="D100" s="311" t="s">
        <v>465</v>
      </c>
      <c r="E100" s="311" t="s">
        <v>466</v>
      </c>
      <c r="F100" s="311" t="s">
        <v>879</v>
      </c>
      <c r="G100" s="311" t="s">
        <v>880</v>
      </c>
      <c r="H100" s="311">
        <v>2557348</v>
      </c>
      <c r="I100" s="306">
        <v>80</v>
      </c>
      <c r="J100" s="324">
        <v>900</v>
      </c>
      <c r="K100" s="325">
        <v>900</v>
      </c>
      <c r="L100" s="325">
        <f>K100*12</f>
        <v>10800</v>
      </c>
      <c r="M100" s="325">
        <f>I100*L100</f>
        <v>864000</v>
      </c>
      <c r="N100" s="320"/>
      <c r="O100" s="326">
        <f>(I100*J100)*12</f>
        <v>864000</v>
      </c>
    </row>
    <row r="101" spans="2:15" s="21" customFormat="1">
      <c r="B101" s="312"/>
      <c r="C101" s="312"/>
      <c r="D101" s="312"/>
      <c r="E101" s="312"/>
      <c r="F101" s="312"/>
      <c r="G101" s="312"/>
      <c r="H101" s="312"/>
      <c r="I101" s="312"/>
      <c r="J101" s="312"/>
      <c r="K101" s="312"/>
      <c r="L101" s="312"/>
      <c r="M101" s="312"/>
      <c r="N101" s="320"/>
      <c r="O101" s="321"/>
    </row>
    <row r="102" spans="2:15" s="21" customFormat="1" ht="110.4">
      <c r="B102" s="309" t="s">
        <v>0</v>
      </c>
      <c r="C102" s="309" t="s">
        <v>1</v>
      </c>
      <c r="D102" s="309" t="s">
        <v>137</v>
      </c>
      <c r="E102" s="309" t="s">
        <v>138</v>
      </c>
      <c r="F102" s="309" t="s">
        <v>2</v>
      </c>
      <c r="G102" s="309" t="s">
        <v>3</v>
      </c>
      <c r="H102" s="309" t="s">
        <v>4</v>
      </c>
      <c r="I102" s="309" t="s">
        <v>889</v>
      </c>
      <c r="J102" s="322" t="s">
        <v>890</v>
      </c>
      <c r="K102" s="309" t="s">
        <v>9</v>
      </c>
      <c r="L102" s="309" t="s">
        <v>894</v>
      </c>
      <c r="M102" s="309" t="s">
        <v>892</v>
      </c>
      <c r="N102" s="320"/>
      <c r="O102" s="322" t="s">
        <v>893</v>
      </c>
    </row>
    <row r="103" spans="2:15" s="21" customFormat="1" ht="138">
      <c r="B103" s="313" t="s">
        <v>382</v>
      </c>
      <c r="C103" s="314" t="s">
        <v>881</v>
      </c>
      <c r="D103" s="311" t="s">
        <v>465</v>
      </c>
      <c r="E103" s="311" t="s">
        <v>466</v>
      </c>
      <c r="F103" s="311" t="s">
        <v>879</v>
      </c>
      <c r="G103" s="311" t="s">
        <v>880</v>
      </c>
      <c r="H103" s="311">
        <v>2557348</v>
      </c>
      <c r="I103" s="306">
        <v>20</v>
      </c>
      <c r="J103" s="325">
        <v>1000</v>
      </c>
      <c r="K103" s="325">
        <v>1000</v>
      </c>
      <c r="L103" s="325">
        <f>K103*12</f>
        <v>12000</v>
      </c>
      <c r="M103" s="325">
        <f>I103*L103</f>
        <v>240000</v>
      </c>
      <c r="N103" s="320"/>
      <c r="O103" s="327">
        <f>(I103*J103)*12</f>
        <v>240000</v>
      </c>
    </row>
    <row r="104" spans="2:15" s="21" customFormat="1">
      <c r="B104" s="76"/>
      <c r="C104" s="250"/>
      <c r="D104" s="251"/>
      <c r="E104" s="193"/>
      <c r="F104" s="300"/>
      <c r="I104" s="29"/>
      <c r="J104" s="29"/>
      <c r="K104" s="29"/>
    </row>
    <row r="105" spans="2:15" s="21" customFormat="1">
      <c r="B105" s="76"/>
      <c r="C105" s="250"/>
      <c r="D105" s="251"/>
      <c r="E105" s="193"/>
      <c r="F105" s="300"/>
      <c r="I105" s="29"/>
      <c r="J105" s="29"/>
      <c r="K105" s="29"/>
    </row>
    <row r="106" spans="2:15" s="21" customFormat="1" ht="43.2">
      <c r="B106" s="328" t="s">
        <v>902</v>
      </c>
      <c r="C106" s="329"/>
      <c r="D106" s="330"/>
      <c r="E106" s="331"/>
      <c r="F106" s="332"/>
      <c r="G106" s="333"/>
      <c r="H106" s="333"/>
      <c r="I106" s="334"/>
      <c r="J106" s="334"/>
      <c r="K106" s="334"/>
      <c r="L106" s="333"/>
      <c r="M106" s="333"/>
      <c r="N106" s="333"/>
      <c r="O106" s="333"/>
    </row>
    <row r="107" spans="2:15" s="21" customFormat="1">
      <c r="B107" s="328"/>
      <c r="C107" s="329"/>
      <c r="D107" s="330"/>
      <c r="E107" s="331"/>
      <c r="F107" s="332"/>
      <c r="G107" s="333"/>
      <c r="H107" s="333"/>
      <c r="I107" s="334"/>
      <c r="J107" s="334"/>
      <c r="K107" s="334"/>
      <c r="L107" s="333"/>
      <c r="M107" s="333"/>
      <c r="N107" s="333"/>
      <c r="O107" s="333"/>
    </row>
    <row r="108" spans="2:15" s="21" customFormat="1" ht="25.8" customHeight="1">
      <c r="B108" s="328" t="s">
        <v>8</v>
      </c>
      <c r="C108" s="329"/>
      <c r="D108" s="330"/>
      <c r="E108" s="331"/>
      <c r="F108" s="332"/>
      <c r="G108" s="333"/>
      <c r="H108" s="333"/>
      <c r="I108" s="334"/>
      <c r="J108" s="334"/>
      <c r="K108" s="334"/>
      <c r="L108" s="333"/>
      <c r="M108" s="333"/>
      <c r="N108" s="333"/>
      <c r="O108" s="333"/>
    </row>
    <row r="109" spans="2:15" s="21" customFormat="1">
      <c r="B109" s="328" t="s">
        <v>6</v>
      </c>
      <c r="C109" s="329" t="s">
        <v>5</v>
      </c>
      <c r="D109" s="330" t="s">
        <v>3</v>
      </c>
      <c r="E109" s="331" t="s">
        <v>7</v>
      </c>
      <c r="F109" s="332"/>
      <c r="G109" s="333"/>
      <c r="H109" s="333"/>
      <c r="I109" s="334"/>
      <c r="J109" s="334"/>
      <c r="K109" s="334"/>
      <c r="L109" s="333"/>
      <c r="M109" s="333"/>
      <c r="N109" s="333"/>
      <c r="O109" s="333"/>
    </row>
    <row r="110" spans="2:15" s="21" customFormat="1" ht="28.8">
      <c r="B110" s="328" t="s">
        <v>896</v>
      </c>
      <c r="C110" s="329" t="s">
        <v>897</v>
      </c>
      <c r="D110" s="330" t="s">
        <v>898</v>
      </c>
      <c r="E110" s="331">
        <v>145082</v>
      </c>
      <c r="F110" s="332"/>
      <c r="G110" s="333"/>
      <c r="H110" s="333"/>
      <c r="I110" s="334"/>
      <c r="J110" s="334"/>
      <c r="K110" s="334"/>
      <c r="L110" s="333"/>
      <c r="M110" s="333"/>
      <c r="N110" s="333"/>
      <c r="O110" s="333"/>
    </row>
    <row r="111" spans="2:15" s="21" customFormat="1" ht="100.8">
      <c r="B111" s="328" t="s">
        <v>899</v>
      </c>
      <c r="C111" s="329" t="s">
        <v>900</v>
      </c>
      <c r="D111" s="330" t="s">
        <v>901</v>
      </c>
      <c r="E111" s="331">
        <v>2737215</v>
      </c>
      <c r="F111" s="332" t="s">
        <v>876</v>
      </c>
      <c r="G111" s="333"/>
      <c r="H111" s="333"/>
      <c r="I111" s="334"/>
      <c r="J111" s="334"/>
      <c r="K111" s="334"/>
      <c r="L111" s="333"/>
      <c r="M111" s="333"/>
      <c r="N111" s="333"/>
      <c r="O111" s="333"/>
    </row>
    <row r="112" spans="2:15" s="21" customFormat="1">
      <c r="B112" s="76"/>
      <c r="C112" s="250"/>
      <c r="D112" s="251"/>
      <c r="E112" s="193"/>
      <c r="F112" s="300"/>
      <c r="I112" s="29"/>
      <c r="J112" s="29"/>
      <c r="K112" s="29"/>
    </row>
    <row r="113" spans="1:1021" s="21" customFormat="1">
      <c r="B113" s="76"/>
      <c r="C113" s="250"/>
      <c r="D113" s="251"/>
      <c r="E113" s="193"/>
      <c r="F113" s="300"/>
      <c r="I113" s="29"/>
      <c r="J113" s="29"/>
      <c r="K113" s="29"/>
    </row>
    <row r="114" spans="1:1021" s="21" customFormat="1">
      <c r="B114" s="76"/>
      <c r="C114" s="250"/>
      <c r="D114" s="251"/>
      <c r="E114" s="193"/>
      <c r="F114" s="300"/>
      <c r="I114" s="29"/>
      <c r="J114" s="29"/>
      <c r="K114" s="29"/>
    </row>
    <row r="115" spans="1:1021" s="21" customFormat="1">
      <c r="B115" s="76"/>
      <c r="C115" s="250"/>
      <c r="D115" s="251"/>
      <c r="E115" s="193"/>
      <c r="F115" s="300"/>
      <c r="I115" s="29"/>
      <c r="J115" s="29"/>
      <c r="K115" s="29"/>
    </row>
    <row r="116" spans="1:1021" s="21" customFormat="1">
      <c r="B116" s="76"/>
      <c r="C116" s="250"/>
      <c r="D116" s="251"/>
      <c r="E116" s="193"/>
      <c r="F116" s="300"/>
      <c r="I116" s="29"/>
      <c r="J116" s="29"/>
      <c r="K116" s="29"/>
    </row>
    <row r="117" spans="1:1021" s="21" customFormat="1">
      <c r="B117" s="76"/>
      <c r="C117" s="250"/>
      <c r="D117" s="251"/>
      <c r="E117" s="193"/>
      <c r="F117" s="300"/>
      <c r="I117" s="29"/>
      <c r="J117" s="29"/>
      <c r="K117" s="29"/>
    </row>
    <row r="118" spans="1:1021" s="21" customFormat="1" ht="21" customHeight="1">
      <c r="B118" s="43"/>
      <c r="H118" s="29"/>
      <c r="I118" s="29"/>
      <c r="J118" s="29"/>
      <c r="K118" s="29"/>
    </row>
    <row r="119" spans="1:1021" s="21" customFormat="1" ht="58.5" customHeight="1">
      <c r="B119" s="374" t="s">
        <v>162</v>
      </c>
      <c r="C119" s="375"/>
      <c r="D119" s="375"/>
      <c r="E119" s="388" t="s">
        <v>149</v>
      </c>
      <c r="F119" s="388"/>
      <c r="H119" s="29"/>
      <c r="I119" s="29"/>
      <c r="J119" s="29"/>
      <c r="K119" s="29"/>
    </row>
    <row r="120" spans="1:1021" s="21" customFormat="1" ht="50.25" customHeight="1">
      <c r="A120" s="168" t="s">
        <v>0</v>
      </c>
      <c r="B120" s="18" t="s">
        <v>150</v>
      </c>
      <c r="C120" s="18" t="s">
        <v>151</v>
      </c>
      <c r="D120" s="31" t="s">
        <v>152</v>
      </c>
      <c r="E120" s="388"/>
      <c r="F120" s="388"/>
      <c r="G120" s="29"/>
      <c r="H120" s="29"/>
      <c r="I120" s="29"/>
      <c r="J120" s="29"/>
      <c r="K120" s="29"/>
      <c r="AMF120"/>
      <c r="AMG120"/>
    </row>
    <row r="121" spans="1:1021" s="177" customFormat="1" ht="20.100000000000001" customHeight="1">
      <c r="A121" s="182" t="s">
        <v>381</v>
      </c>
      <c r="B121" s="176">
        <v>686</v>
      </c>
      <c r="C121" s="176">
        <v>214</v>
      </c>
      <c r="D121" s="176">
        <f>B121+C121</f>
        <v>900</v>
      </c>
      <c r="E121" s="388"/>
      <c r="F121" s="388"/>
      <c r="G121" s="29"/>
      <c r="H121" s="29"/>
      <c r="I121" s="29"/>
      <c r="J121" s="29"/>
      <c r="K121" s="29"/>
      <c r="AMF121" s="178"/>
      <c r="AMG121" s="178"/>
    </row>
    <row r="122" spans="1:1021" s="177" customFormat="1" ht="20.100000000000001" customHeight="1">
      <c r="A122" s="182" t="s">
        <v>382</v>
      </c>
      <c r="B122" s="176">
        <v>763</v>
      </c>
      <c r="C122" s="176">
        <v>237</v>
      </c>
      <c r="D122" s="176">
        <f t="shared" ref="D122:D124" si="0">B122+C122</f>
        <v>1000</v>
      </c>
      <c r="E122" s="29"/>
      <c r="G122" s="29"/>
      <c r="H122" s="29"/>
      <c r="I122" s="29"/>
      <c r="J122" s="29"/>
      <c r="K122" s="29"/>
      <c r="AMF122" s="178"/>
      <c r="AMG122" s="178"/>
    </row>
    <row r="123" spans="1:1021" s="177" customFormat="1" ht="20.100000000000001" customHeight="1">
      <c r="A123" s="179"/>
      <c r="B123" s="176">
        <v>645</v>
      </c>
      <c r="C123" s="176">
        <v>201</v>
      </c>
      <c r="D123" s="176">
        <f t="shared" si="0"/>
        <v>846</v>
      </c>
      <c r="E123" s="29"/>
      <c r="G123" s="29"/>
      <c r="H123" s="29"/>
      <c r="I123" s="29"/>
      <c r="J123" s="29"/>
      <c r="K123" s="29"/>
      <c r="AMF123" s="178"/>
      <c r="AMG123" s="178"/>
    </row>
    <row r="124" spans="1:1021" s="177" customFormat="1" ht="20.100000000000001" customHeight="1">
      <c r="A124" s="179"/>
      <c r="B124" s="176">
        <v>717</v>
      </c>
      <c r="C124" s="176">
        <v>223</v>
      </c>
      <c r="D124" s="176">
        <f t="shared" si="0"/>
        <v>940</v>
      </c>
      <c r="E124" s="29"/>
      <c r="G124" s="29"/>
      <c r="H124" s="29"/>
      <c r="I124" s="29"/>
      <c r="J124" s="29"/>
      <c r="K124" s="29"/>
      <c r="AMF124" s="178"/>
      <c r="AMG124" s="178"/>
    </row>
    <row r="125" spans="1:1021">
      <c r="A125" s="28"/>
      <c r="B125" s="28"/>
      <c r="C125" s="28"/>
      <c r="D125" s="28"/>
      <c r="E125" s="28"/>
      <c r="F125" s="28"/>
      <c r="G125" s="28"/>
      <c r="H125" s="28"/>
      <c r="I125" s="28"/>
      <c r="J125" s="28"/>
      <c r="K125" s="28"/>
      <c r="L125" s="28"/>
    </row>
    <row r="126" spans="1:1021">
      <c r="A126" s="28"/>
      <c r="B126" s="28"/>
      <c r="C126" s="28"/>
      <c r="D126" s="28"/>
      <c r="E126" s="28"/>
      <c r="F126" s="28"/>
      <c r="G126" s="28"/>
      <c r="H126" s="28"/>
      <c r="I126" s="28"/>
      <c r="J126" s="28"/>
      <c r="K126" s="28"/>
      <c r="L126" s="28"/>
    </row>
    <row r="127" spans="1:1021">
      <c r="H127" s="123"/>
      <c r="I127" s="123"/>
      <c r="J127" s="123"/>
      <c r="K127" s="123"/>
    </row>
    <row r="128" spans="1:1021" ht="123" customHeight="1">
      <c r="A128" s="104" t="s">
        <v>0</v>
      </c>
      <c r="B128" s="104" t="s">
        <v>1</v>
      </c>
      <c r="C128" s="126" t="s">
        <v>137</v>
      </c>
      <c r="D128" s="127" t="s">
        <v>276</v>
      </c>
      <c r="E128" s="126" t="s">
        <v>2</v>
      </c>
      <c r="F128" s="126" t="s">
        <v>277</v>
      </c>
      <c r="G128" s="126" t="s">
        <v>346</v>
      </c>
      <c r="H128" s="128" t="s">
        <v>278</v>
      </c>
      <c r="I128" s="18" t="s">
        <v>10</v>
      </c>
    </row>
    <row r="129" spans="1:9" ht="107.25" customHeight="1">
      <c r="A129" s="213" t="s">
        <v>381</v>
      </c>
      <c r="B129" s="80" t="s">
        <v>399</v>
      </c>
      <c r="C129" s="481" t="s">
        <v>603</v>
      </c>
      <c r="D129" s="479" t="s">
        <v>384</v>
      </c>
      <c r="E129" s="217" t="s">
        <v>386</v>
      </c>
      <c r="F129" s="141" t="s">
        <v>395</v>
      </c>
      <c r="G129" s="459" t="s">
        <v>283</v>
      </c>
      <c r="H129" s="133">
        <v>899.45</v>
      </c>
      <c r="I129" s="480">
        <v>3</v>
      </c>
    </row>
    <row r="130" spans="1:9" ht="108" customHeight="1">
      <c r="A130" s="213" t="s">
        <v>382</v>
      </c>
      <c r="B130" s="80" t="s">
        <v>400</v>
      </c>
      <c r="C130" s="482"/>
      <c r="D130" s="480"/>
      <c r="E130" s="217" t="s">
        <v>387</v>
      </c>
      <c r="F130" s="141" t="s">
        <v>396</v>
      </c>
      <c r="G130" s="460"/>
      <c r="H130" s="133">
        <v>997.78</v>
      </c>
      <c r="I130" s="480"/>
    </row>
    <row r="131" spans="1:9" ht="61.5" customHeight="1">
      <c r="A131" s="88"/>
      <c r="B131" s="160" t="s">
        <v>401</v>
      </c>
      <c r="C131" s="482"/>
      <c r="D131" s="480"/>
      <c r="E131" s="217" t="s">
        <v>388</v>
      </c>
      <c r="F131" s="141" t="s">
        <v>397</v>
      </c>
      <c r="G131" s="461" t="s">
        <v>290</v>
      </c>
      <c r="H131" s="133">
        <v>835.67</v>
      </c>
      <c r="I131" s="480"/>
    </row>
    <row r="132" spans="1:9" ht="59.25" customHeight="1">
      <c r="A132" s="88"/>
      <c r="B132" s="160" t="s">
        <v>402</v>
      </c>
      <c r="C132" s="482"/>
      <c r="D132" s="480"/>
      <c r="E132" s="217" t="s">
        <v>389</v>
      </c>
      <c r="F132" s="141" t="s">
        <v>398</v>
      </c>
      <c r="G132" s="462"/>
      <c r="H132" s="133">
        <v>934</v>
      </c>
      <c r="I132" s="480"/>
    </row>
    <row r="135" spans="1:9" ht="18.75" customHeight="1">
      <c r="B135" s="410" t="s">
        <v>294</v>
      </c>
      <c r="C135" s="410"/>
      <c r="D135" s="410"/>
      <c r="E135" s="410"/>
    </row>
    <row r="136" spans="1:9" ht="32.25" customHeight="1">
      <c r="B136" s="126" t="s">
        <v>1</v>
      </c>
      <c r="C136" s="126" t="s">
        <v>295</v>
      </c>
      <c r="D136" s="127" t="s">
        <v>3</v>
      </c>
      <c r="E136" s="126" t="s">
        <v>7</v>
      </c>
    </row>
    <row r="137" spans="1:9" ht="25.5" customHeight="1">
      <c r="B137" s="131" t="s">
        <v>359</v>
      </c>
      <c r="C137" s="131" t="s">
        <v>359</v>
      </c>
      <c r="D137" s="144" t="s">
        <v>360</v>
      </c>
      <c r="E137" s="135">
        <v>2356929</v>
      </c>
    </row>
    <row r="138" spans="1:9" ht="18" customHeight="1">
      <c r="B138" s="413" t="s">
        <v>142</v>
      </c>
      <c r="C138" s="414"/>
      <c r="D138" s="414"/>
      <c r="E138" s="497"/>
    </row>
    <row r="139" spans="1:9" ht="33" customHeight="1">
      <c r="B139" s="126" t="s">
        <v>1</v>
      </c>
      <c r="C139" s="126" t="s">
        <v>295</v>
      </c>
      <c r="D139" s="127" t="s">
        <v>3</v>
      </c>
      <c r="E139" s="126" t="s">
        <v>7</v>
      </c>
    </row>
    <row r="140" spans="1:9" ht="24">
      <c r="B140" s="159" t="s">
        <v>361</v>
      </c>
      <c r="C140" s="159" t="s">
        <v>361</v>
      </c>
      <c r="D140" s="141" t="s">
        <v>362</v>
      </c>
      <c r="E140" s="142">
        <v>1810098</v>
      </c>
    </row>
    <row r="141" spans="1:9" ht="33.75" customHeight="1">
      <c r="B141" s="159" t="s">
        <v>363</v>
      </c>
      <c r="C141" s="159" t="s">
        <v>363</v>
      </c>
      <c r="D141" s="141" t="s">
        <v>364</v>
      </c>
      <c r="E141" s="142">
        <v>1808180</v>
      </c>
    </row>
    <row r="142" spans="1:9" ht="24">
      <c r="B142" s="159" t="s">
        <v>365</v>
      </c>
      <c r="C142" s="159" t="s">
        <v>365</v>
      </c>
      <c r="D142" s="141" t="s">
        <v>366</v>
      </c>
      <c r="E142" s="142">
        <v>2269691</v>
      </c>
    </row>
    <row r="143" spans="1:9" ht="24">
      <c r="B143" s="159" t="s">
        <v>367</v>
      </c>
      <c r="C143" s="159" t="s">
        <v>367</v>
      </c>
      <c r="D143" s="141" t="s">
        <v>368</v>
      </c>
      <c r="E143" s="142">
        <v>2269698</v>
      </c>
    </row>
    <row r="144" spans="1:9" ht="28.5" customHeight="1">
      <c r="B144" s="159" t="s">
        <v>369</v>
      </c>
      <c r="C144" s="159" t="s">
        <v>369</v>
      </c>
      <c r="D144" s="141" t="s">
        <v>370</v>
      </c>
      <c r="E144" s="142">
        <v>1810097</v>
      </c>
    </row>
    <row r="145" spans="2:7" ht="27" customHeight="1">
      <c r="B145" s="159" t="s">
        <v>328</v>
      </c>
      <c r="C145" s="159" t="s">
        <v>328</v>
      </c>
      <c r="D145" s="141" t="s">
        <v>329</v>
      </c>
      <c r="E145" s="142">
        <v>1738032</v>
      </c>
    </row>
    <row r="146" spans="2:7" ht="36">
      <c r="B146" s="159" t="s">
        <v>330</v>
      </c>
      <c r="C146" s="159" t="s">
        <v>330</v>
      </c>
      <c r="D146" s="141" t="s">
        <v>331</v>
      </c>
      <c r="E146" s="142">
        <v>1737965</v>
      </c>
    </row>
    <row r="147" spans="2:7" ht="36">
      <c r="B147" s="159" t="s">
        <v>332</v>
      </c>
      <c r="C147" s="159" t="s">
        <v>332</v>
      </c>
      <c r="D147" s="141" t="s">
        <v>333</v>
      </c>
      <c r="E147" s="142">
        <v>1738016</v>
      </c>
    </row>
    <row r="148" spans="2:7" ht="22.2" customHeight="1">
      <c r="B148" s="159" t="s">
        <v>383</v>
      </c>
      <c r="C148" s="159" t="s">
        <v>383</v>
      </c>
      <c r="D148" s="141" t="s">
        <v>385</v>
      </c>
      <c r="E148" s="142">
        <v>1738050</v>
      </c>
    </row>
    <row r="151" spans="2:7">
      <c r="B151" s="411" t="s">
        <v>334</v>
      </c>
      <c r="C151" s="412"/>
      <c r="D151" s="412"/>
      <c r="E151" s="463" t="s">
        <v>390</v>
      </c>
      <c r="F151" s="463"/>
      <c r="G151" s="463"/>
    </row>
    <row r="152" spans="2:7">
      <c r="B152" s="411"/>
      <c r="C152" s="412"/>
      <c r="D152" s="412"/>
      <c r="E152" s="463"/>
      <c r="F152" s="463"/>
      <c r="G152" s="463"/>
    </row>
    <row r="153" spans="2:7">
      <c r="B153" s="411"/>
      <c r="C153" s="412"/>
      <c r="D153" s="412"/>
      <c r="E153" s="463"/>
      <c r="F153" s="463"/>
      <c r="G153" s="463"/>
    </row>
    <row r="154" spans="2:7">
      <c r="B154" s="413"/>
      <c r="C154" s="414"/>
      <c r="D154" s="414"/>
      <c r="E154" s="463"/>
      <c r="F154" s="463"/>
      <c r="G154" s="463"/>
    </row>
    <row r="155" spans="2:7" ht="36">
      <c r="B155" s="126" t="s">
        <v>335</v>
      </c>
      <c r="C155" s="126" t="s">
        <v>336</v>
      </c>
      <c r="D155" s="146" t="s">
        <v>337</v>
      </c>
      <c r="E155" s="410" t="s">
        <v>338</v>
      </c>
      <c r="F155" s="410"/>
      <c r="G155" s="410"/>
    </row>
    <row r="156" spans="2:7" ht="20.100000000000001" customHeight="1">
      <c r="B156" s="147">
        <f>H129*0.965</f>
        <v>867.96924999999999</v>
      </c>
      <c r="C156" s="147">
        <f>H129*0.035</f>
        <v>31.480750000000004</v>
      </c>
      <c r="D156" s="148">
        <f>SUM(B156:C156)</f>
        <v>899.45</v>
      </c>
      <c r="E156" s="408" t="s">
        <v>391</v>
      </c>
      <c r="F156" s="408"/>
      <c r="G156" s="408"/>
    </row>
    <row r="157" spans="2:7" ht="20.100000000000001" customHeight="1">
      <c r="B157" s="147">
        <f>H130*0.965</f>
        <v>962.85769999999991</v>
      </c>
      <c r="C157" s="147">
        <f>H130*0.035</f>
        <v>34.9223</v>
      </c>
      <c r="D157" s="148">
        <f t="shared" ref="D157:D159" si="1">SUM(B157:C157)</f>
        <v>997.77999999999986</v>
      </c>
      <c r="E157" s="408" t="s">
        <v>392</v>
      </c>
      <c r="F157" s="408"/>
      <c r="G157" s="408"/>
    </row>
    <row r="158" spans="2:7" ht="20.100000000000001" customHeight="1">
      <c r="B158" s="147">
        <f>H131*0.965</f>
        <v>806.42154999999991</v>
      </c>
      <c r="C158" s="149">
        <f>H131*0.035</f>
        <v>29.248450000000002</v>
      </c>
      <c r="D158" s="148">
        <f t="shared" si="1"/>
        <v>835.67</v>
      </c>
      <c r="E158" s="408" t="s">
        <v>393</v>
      </c>
      <c r="F158" s="408"/>
      <c r="G158" s="408"/>
    </row>
    <row r="159" spans="2:7" ht="20.100000000000001" customHeight="1">
      <c r="B159" s="147">
        <f>H132*0.965</f>
        <v>901.31</v>
      </c>
      <c r="C159" s="149">
        <f>H132*0.035</f>
        <v>32.690000000000005</v>
      </c>
      <c r="D159" s="148">
        <f t="shared" si="1"/>
        <v>934</v>
      </c>
      <c r="E159" s="408" t="s">
        <v>394</v>
      </c>
      <c r="F159" s="408"/>
      <c r="G159" s="408"/>
    </row>
    <row r="190" spans="1:12">
      <c r="A190" s="493" t="s">
        <v>215</v>
      </c>
      <c r="B190" s="493"/>
      <c r="C190" s="493"/>
      <c r="D190" s="493"/>
      <c r="E190" s="493"/>
      <c r="F190" s="493"/>
      <c r="G190" s="493"/>
      <c r="H190" s="493"/>
      <c r="I190" s="493"/>
      <c r="J190" s="493"/>
      <c r="K190" s="493"/>
      <c r="L190" s="493"/>
    </row>
  </sheetData>
  <mergeCells count="80">
    <mergeCell ref="A7:K7"/>
    <mergeCell ref="A190:L190"/>
    <mergeCell ref="B76:F76"/>
    <mergeCell ref="F78:F80"/>
    <mergeCell ref="B119:D119"/>
    <mergeCell ref="E119:F121"/>
    <mergeCell ref="E158:G158"/>
    <mergeCell ref="E159:G159"/>
    <mergeCell ref="B151:D154"/>
    <mergeCell ref="E151:G154"/>
    <mergeCell ref="B138:E138"/>
    <mergeCell ref="E155:G155"/>
    <mergeCell ref="E156:G156"/>
    <mergeCell ref="E157:G157"/>
    <mergeCell ref="B135:E135"/>
    <mergeCell ref="F95:G95"/>
    <mergeCell ref="A1:G1"/>
    <mergeCell ref="F26:F28"/>
    <mergeCell ref="G26:J28"/>
    <mergeCell ref="B30:D30"/>
    <mergeCell ref="E30:F30"/>
    <mergeCell ref="B10:B13"/>
    <mergeCell ref="D10:D13"/>
    <mergeCell ref="I10:I13"/>
    <mergeCell ref="G25:J25"/>
    <mergeCell ref="A10:A13"/>
    <mergeCell ref="C4:C5"/>
    <mergeCell ref="F3:I3"/>
    <mergeCell ref="F4:I4"/>
    <mergeCell ref="F5:I5"/>
    <mergeCell ref="J10:J17"/>
    <mergeCell ref="I14:I17"/>
    <mergeCell ref="D129:D132"/>
    <mergeCell ref="B46:F46"/>
    <mergeCell ref="G47:J47"/>
    <mergeCell ref="F48:F50"/>
    <mergeCell ref="G129:G130"/>
    <mergeCell ref="C129:C132"/>
    <mergeCell ref="C68:C69"/>
    <mergeCell ref="B56:D56"/>
    <mergeCell ref="G131:G132"/>
    <mergeCell ref="I68:I69"/>
    <mergeCell ref="E57:G57"/>
    <mergeCell ref="E58:G58"/>
    <mergeCell ref="E59:G59"/>
    <mergeCell ref="I129:I132"/>
    <mergeCell ref="A61:D61"/>
    <mergeCell ref="F64:F65"/>
    <mergeCell ref="A8:B8"/>
    <mergeCell ref="A35:D35"/>
    <mergeCell ref="A37:A40"/>
    <mergeCell ref="B37:B40"/>
    <mergeCell ref="C37:C40"/>
    <mergeCell ref="D37:D40"/>
    <mergeCell ref="B20:F20"/>
    <mergeCell ref="A14:A17"/>
    <mergeCell ref="F22:F24"/>
    <mergeCell ref="D14:D17"/>
    <mergeCell ref="C10:C17"/>
    <mergeCell ref="B14:B17"/>
    <mergeCell ref="E33:G33"/>
    <mergeCell ref="E31:G31"/>
    <mergeCell ref="E32:G32"/>
    <mergeCell ref="G21:J21"/>
    <mergeCell ref="B97:O97"/>
    <mergeCell ref="G22:J24"/>
    <mergeCell ref="C82:F82"/>
    <mergeCell ref="A41:A44"/>
    <mergeCell ref="B41:B44"/>
    <mergeCell ref="C41:C44"/>
    <mergeCell ref="D41:D44"/>
    <mergeCell ref="E56:F56"/>
    <mergeCell ref="B62:E62"/>
    <mergeCell ref="F52:F54"/>
    <mergeCell ref="G52:J54"/>
    <mergeCell ref="G48:J50"/>
    <mergeCell ref="G51:J51"/>
    <mergeCell ref="J37:J44"/>
    <mergeCell ref="I41:I44"/>
    <mergeCell ref="I37:I40"/>
  </mergeCells>
  <pageMargins left="0.70866141732283472" right="0.70866141732283472" top="0.35433070866141736" bottom="0.35433070866141736" header="0.11811023622047245" footer="0.11811023622047245"/>
  <pageSetup paperSize="9" scale="39" fitToHeight="0" orientation="portrait" r:id="rId1"/>
  <headerFooter>
    <oddFooter>&amp;C&amp;8&amp;P di &amp;N</oddFooter>
  </headerFooter>
  <rowBreaks count="3" manualBreakCount="3">
    <brk id="55" max="10" man="1"/>
    <brk id="65" max="16383" man="1"/>
    <brk id="12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D08F-5C7C-4A06-A705-226188B24B42}">
  <sheetPr>
    <pageSetUpPr fitToPage="1"/>
  </sheetPr>
  <dimension ref="A1:AMH155"/>
  <sheetViews>
    <sheetView topLeftCell="A18" zoomScale="80" zoomScaleNormal="80" workbookViewId="0">
      <selection activeCell="K25" sqref="K25"/>
    </sheetView>
  </sheetViews>
  <sheetFormatPr defaultRowHeight="14.4"/>
  <cols>
    <col min="1" max="1" width="11.44140625" customWidth="1"/>
    <col min="2" max="2" width="17.6640625" customWidth="1"/>
    <col min="3" max="3" width="35.109375" customWidth="1"/>
    <col min="4" max="4" width="37.88671875" customWidth="1"/>
    <col min="5" max="5" width="21.33203125" customWidth="1"/>
    <col min="6" max="6" width="29.109375" customWidth="1"/>
    <col min="7" max="7" width="19.6640625" customWidth="1"/>
    <col min="8" max="8" width="16.44140625" customWidth="1"/>
    <col min="9" max="9" width="31.6640625" customWidth="1"/>
    <col min="10" max="10" width="16.33203125" customWidth="1"/>
    <col min="11" max="11" width="22.6640625" customWidth="1"/>
    <col min="12" max="12" width="22.33203125" customWidth="1"/>
    <col min="13" max="13" width="18.88671875" customWidth="1"/>
  </cols>
  <sheetData>
    <row r="1" spans="1:13" s="5" customFormat="1" ht="92.25" customHeight="1">
      <c r="A1" s="355" t="s">
        <v>11</v>
      </c>
      <c r="B1" s="355"/>
      <c r="C1" s="355"/>
      <c r="D1" s="355"/>
      <c r="E1" s="355"/>
      <c r="F1" s="355"/>
      <c r="G1" s="355"/>
      <c r="H1" s="4"/>
      <c r="I1" s="4"/>
      <c r="J1" s="4"/>
      <c r="K1" s="4"/>
      <c r="L1" s="4"/>
    </row>
    <row r="2" spans="1:13" s="5" customFormat="1" ht="18.75" customHeight="1">
      <c r="A2" s="3"/>
      <c r="B2" s="3"/>
      <c r="C2" s="3"/>
      <c r="D2" s="3"/>
      <c r="E2" s="3"/>
      <c r="F2" s="3"/>
      <c r="G2" s="3"/>
      <c r="H2" s="4"/>
      <c r="I2" s="4"/>
      <c r="J2" s="4"/>
      <c r="K2" s="4"/>
      <c r="L2" s="4"/>
    </row>
    <row r="3" spans="1:13" s="5" customFormat="1" ht="92.25" customHeight="1">
      <c r="A3" s="3"/>
      <c r="B3" s="3"/>
      <c r="C3" s="220" t="s">
        <v>0</v>
      </c>
      <c r="D3" s="220" t="s">
        <v>482</v>
      </c>
      <c r="E3" s="220" t="s">
        <v>483</v>
      </c>
      <c r="F3" s="356" t="s">
        <v>1</v>
      </c>
      <c r="G3" s="357"/>
      <c r="H3" s="357"/>
      <c r="I3" s="4"/>
      <c r="J3" s="4"/>
      <c r="K3" s="4"/>
      <c r="L3" s="4"/>
    </row>
    <row r="4" spans="1:13" s="5" customFormat="1" ht="45" customHeight="1">
      <c r="A4" s="3"/>
      <c r="B4" s="3"/>
      <c r="C4" s="221">
        <v>6</v>
      </c>
      <c r="D4" s="221" t="s">
        <v>484</v>
      </c>
      <c r="E4" s="222" t="s">
        <v>568</v>
      </c>
      <c r="F4" s="354" t="s">
        <v>12</v>
      </c>
      <c r="G4" s="354"/>
      <c r="H4" s="354"/>
      <c r="I4" s="4"/>
      <c r="J4" s="4"/>
      <c r="K4" s="4"/>
      <c r="L4" s="4"/>
    </row>
    <row r="5" spans="1:13" s="5" customFormat="1" ht="26.25" customHeight="1">
      <c r="A5" s="3"/>
      <c r="B5" s="3"/>
      <c r="C5" s="3"/>
      <c r="D5" s="3"/>
      <c r="E5" s="3"/>
      <c r="F5" s="3"/>
      <c r="G5" s="3"/>
      <c r="H5" s="4"/>
      <c r="I5" s="4"/>
      <c r="J5" s="4"/>
      <c r="K5" s="4"/>
      <c r="L5" s="4"/>
    </row>
    <row r="6" spans="1:13" s="5" customFormat="1" ht="21" customHeight="1">
      <c r="A6" s="360" t="s">
        <v>617</v>
      </c>
      <c r="B6" s="360"/>
      <c r="C6" s="360"/>
      <c r="D6" s="360"/>
      <c r="E6" s="360"/>
      <c r="F6" s="360"/>
      <c r="G6" s="360"/>
      <c r="H6" s="360"/>
      <c r="I6" s="360"/>
      <c r="J6" s="360"/>
      <c r="K6" s="360"/>
      <c r="L6" s="360"/>
      <c r="M6" s="360"/>
    </row>
    <row r="7" spans="1:13" s="5" customFormat="1" ht="14.25" customHeight="1">
      <c r="A7" s="3"/>
      <c r="B7" s="3"/>
      <c r="C7" s="3"/>
      <c r="D7" s="3"/>
      <c r="E7" s="3"/>
      <c r="F7" s="3"/>
      <c r="G7" s="3"/>
      <c r="H7" s="4"/>
      <c r="I7" s="4"/>
      <c r="J7" s="4"/>
      <c r="K7" s="4"/>
      <c r="L7" s="4"/>
    </row>
    <row r="9" spans="1:13" s="21" customFormat="1" ht="100.8">
      <c r="A9" s="18" t="s">
        <v>0</v>
      </c>
      <c r="B9" s="18" t="s">
        <v>1</v>
      </c>
      <c r="C9" s="18" t="s">
        <v>137</v>
      </c>
      <c r="D9" s="18" t="s">
        <v>138</v>
      </c>
      <c r="E9" s="18" t="s">
        <v>2</v>
      </c>
      <c r="F9" s="18" t="s">
        <v>3</v>
      </c>
      <c r="G9" s="18" t="s">
        <v>4</v>
      </c>
      <c r="H9" s="19" t="s">
        <v>9</v>
      </c>
      <c r="I9" s="18" t="s">
        <v>10</v>
      </c>
    </row>
    <row r="10" spans="1:13" s="21" customFormat="1" ht="172.8">
      <c r="A10" s="213">
        <v>6</v>
      </c>
      <c r="B10" s="80" t="s">
        <v>157</v>
      </c>
      <c r="C10" s="214" t="s">
        <v>158</v>
      </c>
      <c r="D10" s="80" t="s">
        <v>159</v>
      </c>
      <c r="E10" s="248" t="s">
        <v>160</v>
      </c>
      <c r="F10" s="89" t="s">
        <v>882</v>
      </c>
      <c r="G10" s="80" t="s">
        <v>886</v>
      </c>
      <c r="H10" s="316" t="s">
        <v>883</v>
      </c>
      <c r="I10" s="91">
        <v>1</v>
      </c>
    </row>
    <row r="11" spans="1:13" s="21" customFormat="1">
      <c r="A11" s="23"/>
      <c r="B11" s="23"/>
      <c r="C11" s="23"/>
      <c r="D11" s="23"/>
      <c r="E11" s="23"/>
      <c r="F11" s="23"/>
      <c r="G11" s="23"/>
      <c r="H11" s="23"/>
      <c r="I11" s="23"/>
      <c r="J11" s="23"/>
      <c r="K11" s="24"/>
      <c r="L11" s="20"/>
    </row>
    <row r="12" spans="1:13" s="21" customFormat="1">
      <c r="K12" s="29"/>
    </row>
    <row r="13" spans="1:13" s="29" customFormat="1" ht="21.75" customHeight="1">
      <c r="B13" s="374" t="s">
        <v>142</v>
      </c>
      <c r="C13" s="375"/>
      <c r="D13" s="375"/>
      <c r="E13" s="375"/>
      <c r="F13" s="375"/>
      <c r="G13" s="30"/>
      <c r="M13" s="21"/>
    </row>
    <row r="14" spans="1:13" s="21" customFormat="1" ht="83.4" customHeight="1">
      <c r="A14" s="341"/>
      <c r="B14" s="18" t="s">
        <v>6</v>
      </c>
      <c r="C14" s="18" t="s">
        <v>5</v>
      </c>
      <c r="D14" s="18" t="s">
        <v>3</v>
      </c>
      <c r="E14" s="18" t="s">
        <v>7</v>
      </c>
      <c r="F14" s="31" t="s">
        <v>143</v>
      </c>
      <c r="H14" s="32"/>
      <c r="I14" s="29"/>
      <c r="J14" s="29"/>
      <c r="K14" s="29"/>
      <c r="L14" s="29"/>
    </row>
    <row r="15" spans="1:13" s="21" customFormat="1" ht="158.4">
      <c r="A15" s="341"/>
      <c r="B15" s="80" t="s">
        <v>157</v>
      </c>
      <c r="C15" s="89" t="s">
        <v>160</v>
      </c>
      <c r="D15" s="89" t="s">
        <v>884</v>
      </c>
      <c r="E15" s="80" t="s">
        <v>885</v>
      </c>
      <c r="F15" s="317" t="s">
        <v>887</v>
      </c>
      <c r="I15" s="29"/>
      <c r="J15" s="29"/>
      <c r="K15" s="29"/>
      <c r="L15" s="29"/>
    </row>
    <row r="16" spans="1:13" s="21" customFormat="1" ht="21" customHeight="1">
      <c r="A16" s="341"/>
      <c r="B16" s="33" t="s">
        <v>161</v>
      </c>
      <c r="H16" s="29"/>
      <c r="I16" s="29"/>
      <c r="J16" s="29"/>
      <c r="K16" s="29"/>
      <c r="L16" s="29"/>
    </row>
    <row r="17" spans="1:1021" s="21" customFormat="1">
      <c r="A17" s="341"/>
      <c r="B17" s="374" t="s">
        <v>162</v>
      </c>
      <c r="C17" s="375"/>
      <c r="D17" s="376"/>
      <c r="E17" s="377" t="s">
        <v>149</v>
      </c>
      <c r="F17" s="378"/>
      <c r="H17" s="29"/>
      <c r="I17" s="29"/>
      <c r="J17" s="29"/>
      <c r="K17" s="29"/>
      <c r="L17" s="29"/>
    </row>
    <row r="18" spans="1:1021" s="21" customFormat="1" ht="88.95" customHeight="1">
      <c r="A18" s="341"/>
      <c r="B18" s="18" t="s">
        <v>150</v>
      </c>
      <c r="C18" s="18" t="s">
        <v>151</v>
      </c>
      <c r="D18" s="34" t="s">
        <v>163</v>
      </c>
      <c r="E18" s="379"/>
      <c r="F18" s="380"/>
      <c r="G18" s="29"/>
      <c r="H18" s="29"/>
      <c r="I18" s="29"/>
      <c r="J18" s="29"/>
      <c r="K18" s="29"/>
      <c r="L18" s="29"/>
    </row>
    <row r="19" spans="1:1021" s="21" customFormat="1" ht="52.95" customHeight="1">
      <c r="A19" s="341"/>
      <c r="B19" s="318" t="s">
        <v>883</v>
      </c>
      <c r="C19" s="93">
        <v>0</v>
      </c>
      <c r="D19" s="318" t="s">
        <v>883</v>
      </c>
      <c r="E19" s="381"/>
      <c r="F19" s="382"/>
      <c r="G19" s="29"/>
      <c r="H19" s="29"/>
      <c r="I19" s="29"/>
      <c r="J19" s="29"/>
      <c r="K19" s="29"/>
      <c r="AMF19"/>
      <c r="AMG19"/>
    </row>
    <row r="20" spans="1:1021" s="21" customFormat="1">
      <c r="A20" s="29"/>
      <c r="B20" s="29"/>
      <c r="C20" s="29"/>
      <c r="D20" s="29"/>
      <c r="E20" s="29"/>
      <c r="G20" s="29"/>
      <c r="H20" s="29"/>
      <c r="I20" s="29"/>
      <c r="J20" s="29"/>
      <c r="K20" s="29"/>
      <c r="AMF20"/>
      <c r="AMG20"/>
    </row>
    <row r="23" spans="1:1021">
      <c r="A23" s="360"/>
      <c r="B23" s="360"/>
      <c r="C23" s="360"/>
      <c r="D23" s="360"/>
      <c r="E23" s="360"/>
      <c r="F23" s="360"/>
      <c r="G23" s="360"/>
      <c r="H23" s="360"/>
      <c r="I23" s="360"/>
      <c r="J23" s="360"/>
      <c r="K23" s="360"/>
      <c r="L23" s="360"/>
      <c r="M23" s="360"/>
    </row>
    <row r="24" spans="1:1021">
      <c r="A24" s="28"/>
      <c r="B24" s="28"/>
      <c r="C24" s="28"/>
      <c r="D24" s="28"/>
      <c r="E24" s="28"/>
      <c r="F24" s="28"/>
      <c r="G24" s="28"/>
      <c r="H24" s="28"/>
      <c r="I24" s="28"/>
      <c r="J24" s="28"/>
      <c r="K24" s="28"/>
      <c r="L24" s="28"/>
    </row>
    <row r="25" spans="1:1021">
      <c r="A25" s="28"/>
      <c r="B25" s="28"/>
      <c r="C25" s="28"/>
      <c r="D25" s="28"/>
      <c r="E25" s="28"/>
      <c r="F25" s="28"/>
      <c r="G25" s="28"/>
      <c r="H25" s="28"/>
      <c r="I25" s="28"/>
      <c r="J25" s="28"/>
      <c r="K25" s="28"/>
      <c r="L25" s="28"/>
    </row>
    <row r="26" spans="1:1021" s="224" customFormat="1">
      <c r="B26" s="225"/>
      <c r="C26" s="225"/>
      <c r="D26" s="225"/>
      <c r="E26" s="225"/>
      <c r="F26" s="225"/>
      <c r="G26" s="225"/>
      <c r="H26" s="225"/>
      <c r="I26" s="226"/>
      <c r="J26" s="226"/>
      <c r="K26" s="226"/>
      <c r="L26" s="226"/>
      <c r="M26" s="227"/>
      <c r="N26" s="228"/>
      <c r="O26" s="228"/>
    </row>
    <row r="27" spans="1:1021" s="228" customFormat="1" ht="100.8">
      <c r="B27" s="229" t="s">
        <v>0</v>
      </c>
      <c r="C27" s="229" t="s">
        <v>1</v>
      </c>
      <c r="D27" s="229" t="s">
        <v>137</v>
      </c>
      <c r="E27" s="229" t="s">
        <v>138</v>
      </c>
      <c r="F27" s="229" t="s">
        <v>2</v>
      </c>
      <c r="G27" s="229" t="s">
        <v>586</v>
      </c>
      <c r="H27" s="229" t="s">
        <v>346</v>
      </c>
      <c r="I27" s="230" t="s">
        <v>278</v>
      </c>
      <c r="J27" s="18" t="s">
        <v>10</v>
      </c>
      <c r="K27" s="227"/>
      <c r="L27" s="227"/>
      <c r="M27" s="227"/>
    </row>
    <row r="28" spans="1:1021" s="228" customFormat="1" ht="87.75" customHeight="1">
      <c r="B28" s="246">
        <v>6</v>
      </c>
      <c r="C28" s="232" t="s">
        <v>570</v>
      </c>
      <c r="D28" s="258" t="s">
        <v>603</v>
      </c>
      <c r="E28" s="233" t="s">
        <v>571</v>
      </c>
      <c r="F28" s="247" t="s">
        <v>572</v>
      </c>
      <c r="G28" s="234" t="s">
        <v>573</v>
      </c>
      <c r="H28" s="231" t="s">
        <v>574</v>
      </c>
      <c r="I28" s="235">
        <v>115.83</v>
      </c>
      <c r="J28" s="91">
        <v>2</v>
      </c>
      <c r="K28" s="227"/>
      <c r="L28" s="227"/>
      <c r="M28" s="227"/>
    </row>
    <row r="29" spans="1:1021" s="228" customFormat="1">
      <c r="B29" s="236"/>
      <c r="C29" s="237"/>
      <c r="D29" s="236"/>
      <c r="E29" s="236"/>
      <c r="F29" s="236"/>
      <c r="G29" s="238"/>
      <c r="H29" s="236"/>
      <c r="I29" s="236"/>
      <c r="J29" s="236"/>
      <c r="K29" s="236"/>
      <c r="L29" s="239"/>
      <c r="M29" s="227"/>
    </row>
    <row r="30" spans="1:1021" s="228" customFormat="1">
      <c r="B30" s="383"/>
      <c r="C30" s="383"/>
      <c r="D30" s="383"/>
      <c r="E30" s="383"/>
      <c r="F30" s="383"/>
      <c r="G30" s="383"/>
      <c r="H30" s="383"/>
      <c r="I30" s="383"/>
      <c r="J30" s="383"/>
      <c r="K30" s="383"/>
      <c r="L30" s="383"/>
      <c r="M30" s="383"/>
    </row>
    <row r="31" spans="1:1021" s="228" customFormat="1">
      <c r="B31" s="240"/>
      <c r="C31" s="240"/>
      <c r="D31" s="240"/>
      <c r="E31" s="240"/>
      <c r="F31" s="240"/>
      <c r="G31" s="240"/>
      <c r="H31" s="240"/>
      <c r="I31" s="240"/>
      <c r="J31" s="240"/>
      <c r="K31" s="240"/>
      <c r="L31" s="240"/>
      <c r="M31" s="240"/>
    </row>
    <row r="32" spans="1:1021" s="241" customFormat="1" ht="28.5" customHeight="1">
      <c r="C32" s="372" t="s">
        <v>142</v>
      </c>
      <c r="D32" s="372"/>
      <c r="E32" s="372"/>
      <c r="F32" s="372"/>
      <c r="G32" s="228"/>
      <c r="H32" s="372" t="s">
        <v>840</v>
      </c>
      <c r="I32" s="372"/>
      <c r="J32" s="372"/>
      <c r="K32" s="372"/>
      <c r="N32" s="228"/>
      <c r="O32" s="228"/>
    </row>
    <row r="33" spans="1:13" s="228" customFormat="1" ht="28.8">
      <c r="C33" s="229" t="s">
        <v>1</v>
      </c>
      <c r="D33" s="229" t="s">
        <v>295</v>
      </c>
      <c r="E33" s="229" t="s">
        <v>575</v>
      </c>
      <c r="F33" s="229" t="s">
        <v>346</v>
      </c>
      <c r="H33" s="229" t="s">
        <v>1</v>
      </c>
      <c r="I33" s="229" t="s">
        <v>295</v>
      </c>
      <c r="J33" s="229" t="s">
        <v>575</v>
      </c>
      <c r="K33" s="229" t="s">
        <v>346</v>
      </c>
      <c r="L33" s="241"/>
      <c r="M33" s="241"/>
    </row>
    <row r="34" spans="1:13" s="228" customFormat="1" ht="28.8">
      <c r="C34" s="242" t="s">
        <v>576</v>
      </c>
      <c r="D34" s="242" t="s">
        <v>576</v>
      </c>
      <c r="E34" s="233" t="s">
        <v>577</v>
      </c>
      <c r="F34" s="233">
        <v>2270028</v>
      </c>
      <c r="H34" s="242" t="s">
        <v>841</v>
      </c>
      <c r="I34" s="242" t="s">
        <v>841</v>
      </c>
      <c r="J34" s="233">
        <v>10191988001</v>
      </c>
      <c r="K34" s="233">
        <v>2517912</v>
      </c>
      <c r="L34" s="241"/>
      <c r="M34" s="241"/>
    </row>
    <row r="35" spans="1:13" s="228" customFormat="1" ht="28.8">
      <c r="C35" s="242" t="s">
        <v>578</v>
      </c>
      <c r="D35" s="242" t="s">
        <v>578</v>
      </c>
      <c r="E35" s="233" t="s">
        <v>579</v>
      </c>
      <c r="F35" s="233">
        <v>2270405</v>
      </c>
      <c r="H35" s="242" t="s">
        <v>842</v>
      </c>
      <c r="I35" s="242" t="s">
        <v>842</v>
      </c>
      <c r="J35" s="233">
        <v>10191961001</v>
      </c>
      <c r="K35" s="233">
        <v>2524678</v>
      </c>
      <c r="L35" s="241"/>
      <c r="M35" s="241"/>
    </row>
    <row r="36" spans="1:13" s="228" customFormat="1">
      <c r="C36" s="242" t="s">
        <v>580</v>
      </c>
      <c r="D36" s="242" t="s">
        <v>580</v>
      </c>
      <c r="E36" s="233" t="s">
        <v>581</v>
      </c>
      <c r="F36" s="233">
        <v>2270003</v>
      </c>
      <c r="J36" s="241"/>
      <c r="K36" s="241"/>
      <c r="L36" s="241"/>
      <c r="M36" s="241"/>
    </row>
    <row r="37" spans="1:13" s="228" customFormat="1">
      <c r="C37" s="242" t="s">
        <v>582</v>
      </c>
      <c r="D37" s="242" t="s">
        <v>582</v>
      </c>
      <c r="E37" s="233" t="s">
        <v>583</v>
      </c>
      <c r="F37" s="233">
        <v>2291399</v>
      </c>
      <c r="J37" s="241"/>
      <c r="K37" s="241"/>
      <c r="L37" s="241"/>
      <c r="M37" s="241"/>
    </row>
    <row r="38" spans="1:13" s="228" customFormat="1">
      <c r="C38" s="241"/>
      <c r="I38" s="241"/>
      <c r="J38" s="241"/>
      <c r="K38" s="241"/>
      <c r="L38" s="241"/>
      <c r="M38" s="241"/>
    </row>
    <row r="39" spans="1:13" s="228" customFormat="1" ht="14.4" customHeight="1">
      <c r="C39" s="372" t="s">
        <v>584</v>
      </c>
      <c r="D39" s="372"/>
      <c r="E39" s="372"/>
      <c r="F39" s="386" t="s">
        <v>371</v>
      </c>
      <c r="G39" s="386"/>
      <c r="H39" s="386"/>
      <c r="I39" s="386"/>
      <c r="J39" s="241"/>
      <c r="K39" s="241"/>
      <c r="L39" s="241"/>
      <c r="M39" s="241"/>
    </row>
    <row r="40" spans="1:13" s="228" customFormat="1" ht="14.4" customHeight="1">
      <c r="C40" s="372"/>
      <c r="D40" s="372"/>
      <c r="E40" s="372"/>
      <c r="F40" s="386"/>
      <c r="G40" s="386"/>
      <c r="H40" s="386"/>
      <c r="I40" s="386"/>
      <c r="J40" s="241"/>
      <c r="K40" s="241"/>
      <c r="L40" s="241"/>
      <c r="M40" s="241"/>
    </row>
    <row r="41" spans="1:13" s="228" customFormat="1">
      <c r="C41" s="372"/>
      <c r="D41" s="372"/>
      <c r="E41" s="372"/>
      <c r="F41" s="386"/>
      <c r="G41" s="386"/>
      <c r="H41" s="386"/>
      <c r="I41" s="386"/>
      <c r="J41" s="241"/>
      <c r="K41" s="241"/>
      <c r="L41" s="241"/>
      <c r="M41" s="241"/>
    </row>
    <row r="42" spans="1:13" s="228" customFormat="1">
      <c r="C42" s="372"/>
      <c r="D42" s="372"/>
      <c r="E42" s="372"/>
      <c r="F42" s="386"/>
      <c r="G42" s="386"/>
      <c r="H42" s="386"/>
      <c r="I42" s="386"/>
      <c r="J42" s="241"/>
      <c r="K42" s="241"/>
      <c r="L42" s="241"/>
      <c r="M42" s="241"/>
    </row>
    <row r="43" spans="1:13" s="228" customFormat="1" ht="87.6" customHeight="1">
      <c r="C43" s="229" t="s">
        <v>335</v>
      </c>
      <c r="D43" s="229" t="s">
        <v>336</v>
      </c>
      <c r="E43" s="243" t="s">
        <v>337</v>
      </c>
      <c r="F43" s="387" t="s">
        <v>338</v>
      </c>
      <c r="G43" s="387"/>
      <c r="H43" s="387"/>
      <c r="I43" s="387"/>
      <c r="J43" s="241"/>
      <c r="K43" s="241"/>
      <c r="L43" s="241"/>
      <c r="M43" s="241"/>
    </row>
    <row r="44" spans="1:13" s="228" customFormat="1" ht="33" customHeight="1">
      <c r="C44" s="244">
        <f>I28*0.92</f>
        <v>106.56360000000001</v>
      </c>
      <c r="D44" s="245">
        <f>I28*0.08</f>
        <v>9.2664000000000009</v>
      </c>
      <c r="E44" s="244">
        <f>SUM(C44:D44)</f>
        <v>115.83000000000001</v>
      </c>
      <c r="F44" s="358" t="s">
        <v>585</v>
      </c>
      <c r="G44" s="358"/>
      <c r="H44" s="358"/>
      <c r="I44" s="358"/>
      <c r="J44" s="241"/>
      <c r="K44" s="241"/>
      <c r="L44" s="241"/>
    </row>
    <row r="45" spans="1:13">
      <c r="A45" s="28"/>
      <c r="B45" s="28"/>
      <c r="C45" s="28"/>
      <c r="D45" s="28"/>
      <c r="E45" s="28"/>
      <c r="F45" s="28"/>
      <c r="G45" s="28"/>
      <c r="H45" s="28"/>
      <c r="I45" s="28"/>
      <c r="J45" s="28"/>
      <c r="K45" s="28"/>
      <c r="L45" s="28"/>
    </row>
    <row r="46" spans="1:13">
      <c r="A46" s="28"/>
      <c r="B46" s="28"/>
      <c r="C46" s="28"/>
      <c r="D46" s="28"/>
      <c r="E46" s="28"/>
      <c r="F46" s="28"/>
      <c r="G46" s="28"/>
      <c r="H46" s="28"/>
      <c r="I46" s="28"/>
      <c r="J46" s="28"/>
      <c r="K46" s="28"/>
      <c r="L46" s="28"/>
    </row>
    <row r="47" spans="1:13">
      <c r="A47" s="360"/>
      <c r="B47" s="360"/>
      <c r="C47" s="360"/>
      <c r="D47" s="360"/>
      <c r="E47" s="360"/>
      <c r="F47" s="360"/>
      <c r="G47" s="360"/>
      <c r="H47" s="360"/>
      <c r="I47" s="360"/>
      <c r="J47" s="360"/>
      <c r="K47" s="360"/>
      <c r="L47" s="360"/>
      <c r="M47" s="360"/>
    </row>
    <row r="48" spans="1:13" s="21" customFormat="1" ht="127.5" customHeight="1">
      <c r="A48" s="18" t="s">
        <v>0</v>
      </c>
      <c r="B48" s="18" t="s">
        <v>1</v>
      </c>
      <c r="C48" s="18" t="s">
        <v>137</v>
      </c>
      <c r="D48" s="18" t="s">
        <v>138</v>
      </c>
      <c r="E48" s="18" t="s">
        <v>168</v>
      </c>
      <c r="F48" s="39" t="s">
        <v>2</v>
      </c>
      <c r="G48" s="18" t="s">
        <v>3</v>
      </c>
      <c r="H48" s="18" t="s">
        <v>4</v>
      </c>
      <c r="I48" s="19" t="s">
        <v>9</v>
      </c>
      <c r="J48" s="18" t="s">
        <v>184</v>
      </c>
    </row>
    <row r="49" spans="1:1021" s="21" customFormat="1" ht="30" customHeight="1">
      <c r="A49" s="362">
        <v>6</v>
      </c>
      <c r="B49" s="365" t="s">
        <v>12</v>
      </c>
      <c r="C49" s="368" t="s">
        <v>605</v>
      </c>
      <c r="D49" s="365" t="s">
        <v>169</v>
      </c>
      <c r="E49" s="82" t="s">
        <v>170</v>
      </c>
      <c r="F49" s="207" t="s">
        <v>19</v>
      </c>
      <c r="G49" s="82" t="s">
        <v>20</v>
      </c>
      <c r="H49" s="82">
        <v>2196084</v>
      </c>
      <c r="I49" s="342">
        <v>410</v>
      </c>
      <c r="J49" s="361">
        <v>3</v>
      </c>
    </row>
    <row r="50" spans="1:1021" s="21" customFormat="1" ht="34.5" customHeight="1">
      <c r="A50" s="363"/>
      <c r="B50" s="366"/>
      <c r="C50" s="369"/>
      <c r="D50" s="366"/>
      <c r="E50" s="82" t="s">
        <v>171</v>
      </c>
      <c r="F50" s="207" t="s">
        <v>179</v>
      </c>
      <c r="G50" s="82" t="s">
        <v>180</v>
      </c>
      <c r="H50" s="82">
        <v>1983098</v>
      </c>
      <c r="I50" s="371"/>
      <c r="J50" s="361"/>
    </row>
    <row r="51" spans="1:1021" s="21" customFormat="1" ht="41.25" customHeight="1">
      <c r="A51" s="364"/>
      <c r="B51" s="367"/>
      <c r="C51" s="370"/>
      <c r="D51" s="367"/>
      <c r="E51" s="82" t="s">
        <v>171</v>
      </c>
      <c r="F51" s="207" t="s">
        <v>181</v>
      </c>
      <c r="G51" s="82" t="s">
        <v>18</v>
      </c>
      <c r="H51" s="82">
        <v>1983086</v>
      </c>
      <c r="I51" s="343"/>
      <c r="J51" s="361"/>
    </row>
    <row r="52" spans="1:1021" s="21" customFormat="1">
      <c r="K52" s="29"/>
    </row>
    <row r="53" spans="1:1021" s="21" customFormat="1" ht="23.4" customHeight="1">
      <c r="I53" s="292" t="s">
        <v>843</v>
      </c>
      <c r="J53" s="292"/>
      <c r="K53" s="292"/>
      <c r="L53" s="29"/>
    </row>
    <row r="54" spans="1:1021" s="29" customFormat="1" ht="35.25" customHeight="1">
      <c r="B54" s="340" t="s">
        <v>142</v>
      </c>
      <c r="C54" s="340"/>
      <c r="D54" s="340"/>
      <c r="E54" s="340"/>
      <c r="F54" s="340"/>
      <c r="G54" s="30"/>
      <c r="H54" s="21"/>
      <c r="I54" s="374" t="s">
        <v>142</v>
      </c>
      <c r="J54" s="375"/>
      <c r="K54" s="375"/>
      <c r="L54" s="376"/>
      <c r="M54" s="21"/>
    </row>
    <row r="55" spans="1:1021" s="21" customFormat="1" ht="48" customHeight="1">
      <c r="B55" s="18" t="s">
        <v>6</v>
      </c>
      <c r="C55" s="18" t="s">
        <v>5</v>
      </c>
      <c r="D55" s="18" t="s">
        <v>3</v>
      </c>
      <c r="E55" s="18" t="s">
        <v>7</v>
      </c>
      <c r="F55" s="31" t="s">
        <v>173</v>
      </c>
      <c r="I55" s="18" t="s">
        <v>6</v>
      </c>
      <c r="J55" s="18" t="s">
        <v>5</v>
      </c>
      <c r="K55" s="18" t="s">
        <v>3</v>
      </c>
      <c r="L55" s="118" t="s">
        <v>7</v>
      </c>
    </row>
    <row r="56" spans="1:1021" s="21" customFormat="1">
      <c r="B56" s="47" t="s">
        <v>182</v>
      </c>
      <c r="C56" s="47" t="s">
        <v>179</v>
      </c>
      <c r="D56" s="48" t="s">
        <v>180</v>
      </c>
      <c r="E56" s="49">
        <v>1983098</v>
      </c>
      <c r="F56" s="389"/>
      <c r="G56" s="291"/>
      <c r="I56" s="47" t="s">
        <v>844</v>
      </c>
      <c r="J56" s="47" t="s">
        <v>848</v>
      </c>
      <c r="K56" s="48" t="s">
        <v>846</v>
      </c>
      <c r="L56" s="49">
        <v>2451960</v>
      </c>
    </row>
    <row r="57" spans="1:1021" s="21" customFormat="1" ht="30" customHeight="1">
      <c r="B57" s="47" t="s">
        <v>183</v>
      </c>
      <c r="C57" s="47" t="s">
        <v>181</v>
      </c>
      <c r="D57" s="48" t="s">
        <v>18</v>
      </c>
      <c r="E57" s="49">
        <v>1983086</v>
      </c>
      <c r="F57" s="390"/>
      <c r="G57" s="291"/>
      <c r="I57" s="47" t="s">
        <v>845</v>
      </c>
      <c r="J57" s="47" t="s">
        <v>848</v>
      </c>
      <c r="K57" s="48" t="s">
        <v>847</v>
      </c>
      <c r="L57" s="49">
        <v>2451946</v>
      </c>
    </row>
    <row r="58" spans="1:1021" s="21" customFormat="1" ht="16.95" customHeight="1">
      <c r="B58" s="43"/>
      <c r="H58" s="29"/>
      <c r="I58" s="29"/>
      <c r="J58" s="29"/>
      <c r="K58" s="29"/>
      <c r="L58" s="29"/>
    </row>
    <row r="59" spans="1:1021" s="21" customFormat="1" ht="97.5" customHeight="1">
      <c r="B59" s="340" t="s">
        <v>162</v>
      </c>
      <c r="C59" s="340"/>
      <c r="D59" s="340"/>
      <c r="E59" s="341" t="s">
        <v>149</v>
      </c>
      <c r="F59" s="341"/>
      <c r="H59" s="29"/>
      <c r="I59" s="29"/>
      <c r="J59" s="29"/>
      <c r="K59" s="29"/>
      <c r="L59" s="29"/>
    </row>
    <row r="60" spans="1:1021" s="21" customFormat="1" ht="92.4" customHeight="1">
      <c r="B60" s="18" t="s">
        <v>150</v>
      </c>
      <c r="C60" s="18" t="s">
        <v>151</v>
      </c>
      <c r="D60" s="31" t="s">
        <v>152</v>
      </c>
      <c r="E60" s="44"/>
      <c r="F60" s="44"/>
      <c r="G60" s="29"/>
      <c r="H60" s="29"/>
      <c r="I60" s="29"/>
      <c r="J60" s="29"/>
      <c r="K60" s="29"/>
      <c r="AMF60"/>
      <c r="AMG60"/>
    </row>
    <row r="61" spans="1:1021" s="21" customFormat="1" ht="28.5" customHeight="1">
      <c r="B61" s="46">
        <f>I49*73.4%</f>
        <v>300.94000000000005</v>
      </c>
      <c r="C61" s="46">
        <f>I49*26.6%</f>
        <v>109.06</v>
      </c>
      <c r="D61" s="45">
        <f>C61+B61</f>
        <v>410.00000000000006</v>
      </c>
      <c r="G61" s="29"/>
      <c r="H61" s="29"/>
      <c r="I61" s="29"/>
      <c r="J61" s="29"/>
      <c r="K61" s="29"/>
      <c r="AMF61"/>
      <c r="AMG61"/>
    </row>
    <row r="62" spans="1:1021" s="21" customFormat="1" ht="28.5" customHeight="1">
      <c r="B62" s="114"/>
      <c r="C62" s="114"/>
      <c r="D62" s="115"/>
      <c r="G62" s="29"/>
      <c r="H62" s="29"/>
      <c r="I62" s="29"/>
      <c r="J62" s="29"/>
      <c r="K62" s="29"/>
      <c r="AMF62"/>
      <c r="AMG62"/>
    </row>
    <row r="63" spans="1:1021" s="37" customFormat="1" ht="20.25" customHeight="1">
      <c r="A63" s="349" t="s">
        <v>638</v>
      </c>
      <c r="B63" s="349"/>
      <c r="C63" s="349"/>
      <c r="D63" s="349"/>
      <c r="E63" s="35"/>
      <c r="F63" s="35"/>
      <c r="G63" s="35"/>
      <c r="I63" s="36"/>
      <c r="J63" s="20"/>
      <c r="K63" s="26"/>
      <c r="L63" s="21"/>
      <c r="M63" s="21"/>
    </row>
    <row r="64" spans="1:1021" s="21" customFormat="1" ht="103.5" customHeight="1">
      <c r="A64" s="18" t="s">
        <v>0</v>
      </c>
      <c r="B64" s="18" t="s">
        <v>1</v>
      </c>
      <c r="C64" s="18" t="s">
        <v>137</v>
      </c>
      <c r="D64" s="18" t="s">
        <v>138</v>
      </c>
      <c r="E64" s="18" t="s">
        <v>168</v>
      </c>
      <c r="F64" s="39" t="s">
        <v>2</v>
      </c>
      <c r="G64" s="18" t="s">
        <v>3</v>
      </c>
      <c r="H64" s="18" t="s">
        <v>4</v>
      </c>
      <c r="I64" s="19" t="s">
        <v>9</v>
      </c>
      <c r="J64" s="18" t="s">
        <v>178</v>
      </c>
      <c r="K64" s="20"/>
      <c r="L64" s="20"/>
    </row>
    <row r="65" spans="1:1021" s="21" customFormat="1" ht="68.25" customHeight="1">
      <c r="A65" s="345">
        <v>4</v>
      </c>
      <c r="B65" s="345" t="s">
        <v>636</v>
      </c>
      <c r="C65" s="345" t="s">
        <v>631</v>
      </c>
      <c r="D65" s="347" t="s">
        <v>169</v>
      </c>
      <c r="E65" s="271" t="s">
        <v>170</v>
      </c>
      <c r="F65" s="271" t="s">
        <v>632</v>
      </c>
      <c r="G65" s="271" t="s">
        <v>633</v>
      </c>
      <c r="H65" s="271">
        <v>2554834</v>
      </c>
      <c r="I65" s="342">
        <v>385</v>
      </c>
      <c r="J65" s="344">
        <v>2</v>
      </c>
      <c r="K65" s="20"/>
      <c r="L65" s="20"/>
    </row>
    <row r="66" spans="1:1021" s="21" customFormat="1" ht="69" customHeight="1">
      <c r="A66" s="346"/>
      <c r="B66" s="346"/>
      <c r="C66" s="346"/>
      <c r="D66" s="348"/>
      <c r="E66" s="271" t="s">
        <v>171</v>
      </c>
      <c r="F66" s="271" t="s">
        <v>634</v>
      </c>
      <c r="G66" s="271" t="s">
        <v>635</v>
      </c>
      <c r="H66" s="271">
        <v>2554813</v>
      </c>
      <c r="I66" s="343"/>
      <c r="J66" s="344"/>
      <c r="K66" s="20"/>
      <c r="L66" s="20"/>
    </row>
    <row r="67" spans="1:1021" s="21" customFormat="1" ht="67.5" customHeight="1">
      <c r="A67" s="345">
        <v>4</v>
      </c>
      <c r="B67" s="345" t="s">
        <v>637</v>
      </c>
      <c r="C67" s="345" t="s">
        <v>631</v>
      </c>
      <c r="D67" s="347" t="s">
        <v>169</v>
      </c>
      <c r="E67" s="271" t="s">
        <v>170</v>
      </c>
      <c r="F67" s="271" t="s">
        <v>632</v>
      </c>
      <c r="G67" s="271" t="s">
        <v>633</v>
      </c>
      <c r="H67" s="271">
        <v>2554834</v>
      </c>
      <c r="I67" s="342">
        <v>520</v>
      </c>
      <c r="J67" s="344"/>
      <c r="K67" s="20"/>
      <c r="L67" s="20"/>
    </row>
    <row r="68" spans="1:1021" s="21" customFormat="1" ht="68.25" customHeight="1">
      <c r="A68" s="346"/>
      <c r="B68" s="346"/>
      <c r="C68" s="346"/>
      <c r="D68" s="348"/>
      <c r="E68" s="271" t="s">
        <v>171</v>
      </c>
      <c r="F68" s="271" t="s">
        <v>634</v>
      </c>
      <c r="G68" s="271" t="s">
        <v>635</v>
      </c>
      <c r="H68" s="271">
        <v>2554813</v>
      </c>
      <c r="I68" s="343"/>
      <c r="J68" s="344"/>
      <c r="K68" s="20"/>
      <c r="L68" s="20"/>
    </row>
    <row r="69" spans="1:1021" s="21" customFormat="1">
      <c r="K69" s="29"/>
    </row>
    <row r="70" spans="1:1021" s="21" customFormat="1">
      <c r="K70" s="29"/>
    </row>
    <row r="71" spans="1:1021" s="29" customFormat="1" ht="35.25" customHeight="1">
      <c r="B71" s="340" t="s">
        <v>142</v>
      </c>
      <c r="C71" s="340"/>
      <c r="D71" s="340"/>
      <c r="E71" s="340"/>
      <c r="F71" s="340"/>
      <c r="G71" s="30" t="s">
        <v>172</v>
      </c>
      <c r="L71" s="21"/>
      <c r="M71" s="21"/>
    </row>
    <row r="72" spans="1:1021" s="21" customFormat="1" ht="38.25" customHeight="1">
      <c r="B72" s="18" t="s">
        <v>6</v>
      </c>
      <c r="C72" s="18" t="s">
        <v>5</v>
      </c>
      <c r="D72" s="18" t="s">
        <v>3</v>
      </c>
      <c r="E72" s="18" t="s">
        <v>7</v>
      </c>
      <c r="F72" s="31" t="s">
        <v>173</v>
      </c>
      <c r="G72" s="21" t="s">
        <v>174</v>
      </c>
      <c r="H72" s="32"/>
      <c r="I72" s="29"/>
      <c r="J72" s="29"/>
      <c r="K72" s="29"/>
    </row>
    <row r="73" spans="1:1021" s="21" customFormat="1" ht="28.8">
      <c r="B73" s="264" t="s">
        <v>175</v>
      </c>
      <c r="C73" s="264" t="s">
        <v>634</v>
      </c>
      <c r="D73" s="40" t="s">
        <v>635</v>
      </c>
      <c r="E73" s="41">
        <v>2554813</v>
      </c>
      <c r="F73" s="42">
        <v>350</v>
      </c>
      <c r="G73" s="21" t="s">
        <v>176</v>
      </c>
      <c r="I73" s="29"/>
      <c r="J73" s="29"/>
      <c r="K73" s="29"/>
    </row>
    <row r="74" spans="1:1021" s="21" customFormat="1" ht="28.8">
      <c r="B74" s="264" t="s">
        <v>175</v>
      </c>
      <c r="C74" s="264" t="s">
        <v>634</v>
      </c>
      <c r="D74" s="40" t="s">
        <v>635</v>
      </c>
      <c r="E74" s="41">
        <v>2554813</v>
      </c>
      <c r="F74" s="42">
        <v>473</v>
      </c>
      <c r="G74" s="21" t="s">
        <v>177</v>
      </c>
      <c r="I74" s="29"/>
      <c r="J74" s="29"/>
      <c r="K74" s="29"/>
    </row>
    <row r="75" spans="1:1021" s="21" customFormat="1" ht="30.75" customHeight="1">
      <c r="B75" s="43"/>
      <c r="H75" s="29"/>
      <c r="I75" s="29"/>
      <c r="J75" s="29"/>
      <c r="K75" s="29"/>
    </row>
    <row r="76" spans="1:1021" s="21" customFormat="1" ht="60.75" customHeight="1">
      <c r="B76" s="340" t="s">
        <v>162</v>
      </c>
      <c r="C76" s="340"/>
      <c r="D76" s="340"/>
      <c r="E76" s="341" t="s">
        <v>149</v>
      </c>
      <c r="F76" s="341"/>
      <c r="H76" s="29"/>
      <c r="I76" s="29"/>
      <c r="J76" s="29"/>
      <c r="K76" s="29"/>
    </row>
    <row r="77" spans="1:1021" s="21" customFormat="1" ht="67.5" customHeight="1">
      <c r="B77" s="18" t="s">
        <v>150</v>
      </c>
      <c r="C77" s="18" t="s">
        <v>151</v>
      </c>
      <c r="D77" s="31" t="s">
        <v>152</v>
      </c>
      <c r="E77" s="44"/>
      <c r="F77" s="44"/>
      <c r="G77" s="29"/>
      <c r="H77" s="29"/>
      <c r="I77" s="29"/>
      <c r="J77" s="29"/>
      <c r="K77" s="29"/>
      <c r="AMF77"/>
      <c r="AMG77"/>
    </row>
    <row r="78" spans="1:1021" s="21" customFormat="1" ht="33.75" customHeight="1">
      <c r="B78" s="46">
        <f>J65*73.4%</f>
        <v>1.4680000000000002</v>
      </c>
      <c r="C78" s="46">
        <f>J65*26.6%</f>
        <v>0.53200000000000003</v>
      </c>
      <c r="D78" s="45">
        <f>C78+B78</f>
        <v>2</v>
      </c>
      <c r="E78" s="21" t="s">
        <v>176</v>
      </c>
      <c r="G78" s="29"/>
      <c r="H78" s="29"/>
      <c r="I78" s="29"/>
      <c r="J78" s="29"/>
      <c r="K78" s="29"/>
      <c r="AMF78"/>
      <c r="AMG78"/>
    </row>
    <row r="79" spans="1:1021" s="21" customFormat="1" ht="32.25" customHeight="1">
      <c r="B79" s="46">
        <f>J67*73.4%</f>
        <v>0</v>
      </c>
      <c r="C79" s="46">
        <f>J67*26.6%</f>
        <v>0</v>
      </c>
      <c r="D79" s="45">
        <f>C79+B79</f>
        <v>0</v>
      </c>
      <c r="E79" s="21" t="s">
        <v>177</v>
      </c>
      <c r="G79" s="29"/>
      <c r="H79" s="29"/>
      <c r="I79" s="29"/>
      <c r="J79" s="29"/>
      <c r="K79" s="29"/>
      <c r="AMG79"/>
    </row>
    <row r="80" spans="1:1021" s="21" customFormat="1" ht="15.75" customHeight="1">
      <c r="B80" s="29"/>
      <c r="C80" s="29"/>
      <c r="D80" s="29"/>
      <c r="E80" s="29"/>
      <c r="G80" s="29"/>
      <c r="H80" s="29"/>
      <c r="I80" s="29"/>
      <c r="J80" s="29"/>
      <c r="K80" s="29"/>
      <c r="AMG80"/>
    </row>
    <row r="81" spans="1:1021" s="21" customFormat="1" ht="28.5" customHeight="1">
      <c r="B81" s="114"/>
      <c r="C81" s="114"/>
      <c r="D81" s="115"/>
      <c r="G81" s="29"/>
      <c r="H81" s="29"/>
      <c r="I81" s="29"/>
      <c r="J81" s="29"/>
      <c r="K81" s="29"/>
      <c r="AMF81"/>
      <c r="AMG81"/>
    </row>
    <row r="82" spans="1:1021">
      <c r="A82" s="360"/>
      <c r="B82" s="360"/>
      <c r="C82" s="360"/>
      <c r="D82" s="360"/>
      <c r="E82" s="360"/>
      <c r="F82" s="360"/>
      <c r="G82" s="360"/>
      <c r="H82" s="360"/>
      <c r="I82" s="360"/>
      <c r="J82" s="360"/>
      <c r="K82" s="360"/>
      <c r="L82" s="360"/>
      <c r="M82" s="360"/>
    </row>
    <row r="83" spans="1:1021" s="21" customFormat="1" ht="28.5" customHeight="1">
      <c r="B83" s="114"/>
      <c r="C83" s="114"/>
      <c r="D83" s="115"/>
      <c r="G83" s="29"/>
      <c r="H83" s="29"/>
      <c r="I83" s="29"/>
      <c r="J83" s="29"/>
      <c r="K83" s="29"/>
      <c r="AMF83"/>
      <c r="AMG83"/>
    </row>
    <row r="84" spans="1:1021" s="37" customFormat="1" ht="28.5" customHeight="1">
      <c r="A84" s="35"/>
      <c r="B84" s="35"/>
      <c r="C84" s="35"/>
      <c r="D84" s="35"/>
      <c r="E84" s="35"/>
      <c r="F84" s="35"/>
      <c r="G84" s="35"/>
      <c r="H84" s="36"/>
      <c r="I84" s="21"/>
      <c r="J84" s="26"/>
      <c r="K84" s="26"/>
      <c r="L84" s="20"/>
      <c r="M84" s="21"/>
      <c r="N84" s="21"/>
    </row>
    <row r="85" spans="1:1021" s="21" customFormat="1" ht="126.75" customHeight="1">
      <c r="A85" s="18" t="s">
        <v>0</v>
      </c>
      <c r="B85" s="18" t="s">
        <v>1</v>
      </c>
      <c r="C85" s="18" t="s">
        <v>137</v>
      </c>
      <c r="D85" s="18" t="s">
        <v>138</v>
      </c>
      <c r="E85" s="18" t="s">
        <v>2</v>
      </c>
      <c r="F85" s="18" t="s">
        <v>3</v>
      </c>
      <c r="G85" s="18" t="s">
        <v>4</v>
      </c>
      <c r="H85" s="19" t="s">
        <v>9</v>
      </c>
      <c r="I85" s="18" t="s">
        <v>10</v>
      </c>
      <c r="J85" s="18" t="s">
        <v>172</v>
      </c>
    </row>
    <row r="86" spans="1:1021" s="21" customFormat="1" ht="48" customHeight="1">
      <c r="A86" s="392">
        <v>6</v>
      </c>
      <c r="B86" s="385" t="s">
        <v>12</v>
      </c>
      <c r="C86" s="395" t="s">
        <v>608</v>
      </c>
      <c r="D86" s="385" t="s">
        <v>403</v>
      </c>
      <c r="E86" s="214" t="s">
        <v>481</v>
      </c>
      <c r="F86" s="80" t="s">
        <v>405</v>
      </c>
      <c r="G86" s="80">
        <v>1738050</v>
      </c>
      <c r="H86" s="359">
        <v>550</v>
      </c>
      <c r="I86" s="361">
        <v>4</v>
      </c>
      <c r="J86" s="41"/>
    </row>
    <row r="87" spans="1:1021" s="21" customFormat="1" ht="46.5" customHeight="1">
      <c r="A87" s="393"/>
      <c r="B87" s="385"/>
      <c r="C87" s="395"/>
      <c r="D87" s="385"/>
      <c r="E87" s="214" t="s">
        <v>587</v>
      </c>
      <c r="F87" s="80" t="s">
        <v>588</v>
      </c>
      <c r="G87" s="80">
        <v>2397904</v>
      </c>
      <c r="H87" s="359"/>
      <c r="I87" s="361"/>
      <c r="J87" s="47" t="s">
        <v>593</v>
      </c>
    </row>
    <row r="88" spans="1:1021" s="21" customFormat="1">
      <c r="K88" s="29"/>
    </row>
    <row r="89" spans="1:1021" s="21" customFormat="1">
      <c r="K89" s="29"/>
    </row>
    <row r="90" spans="1:1021" s="29" customFormat="1" ht="35.25" customHeight="1">
      <c r="B90" s="374" t="s">
        <v>142</v>
      </c>
      <c r="C90" s="375"/>
      <c r="D90" s="375"/>
      <c r="E90" s="375"/>
      <c r="F90" s="375"/>
      <c r="G90" s="30"/>
      <c r="M90" s="21"/>
      <c r="N90" s="21"/>
    </row>
    <row r="91" spans="1:1021" s="21" customFormat="1" ht="60" customHeight="1">
      <c r="B91" s="18" t="s">
        <v>6</v>
      </c>
      <c r="C91" s="18" t="s">
        <v>5</v>
      </c>
      <c r="D91" s="18" t="s">
        <v>3</v>
      </c>
      <c r="E91" s="18" t="s">
        <v>7</v>
      </c>
      <c r="F91" s="31" t="s">
        <v>143</v>
      </c>
      <c r="H91" s="32"/>
      <c r="I91" s="29"/>
      <c r="J91" s="29"/>
      <c r="K91" s="29"/>
      <c r="L91" s="29"/>
    </row>
    <row r="92" spans="1:1021" s="21" customFormat="1" ht="72">
      <c r="B92" s="74" t="s">
        <v>477</v>
      </c>
      <c r="C92" s="110" t="s">
        <v>409</v>
      </c>
      <c r="D92" s="181" t="s">
        <v>410</v>
      </c>
      <c r="E92" s="112">
        <v>1738032</v>
      </c>
      <c r="F92" s="394">
        <v>550</v>
      </c>
      <c r="H92" s="253"/>
      <c r="I92" s="254"/>
      <c r="J92" s="254"/>
      <c r="K92" s="29"/>
      <c r="L92" s="29"/>
    </row>
    <row r="93" spans="1:1021" s="21" customFormat="1" ht="43.2">
      <c r="B93" s="74" t="s">
        <v>478</v>
      </c>
      <c r="C93" s="110" t="s">
        <v>413</v>
      </c>
      <c r="D93" s="181" t="s">
        <v>414</v>
      </c>
      <c r="E93" s="112">
        <v>1737965</v>
      </c>
      <c r="F93" s="394"/>
      <c r="H93" s="253"/>
      <c r="I93" s="254"/>
      <c r="J93" s="254"/>
      <c r="K93" s="29"/>
      <c r="L93" s="29"/>
    </row>
    <row r="94" spans="1:1021" s="21" customFormat="1" ht="45.75" customHeight="1">
      <c r="B94" s="110" t="s">
        <v>591</v>
      </c>
      <c r="C94" s="249" t="s">
        <v>587</v>
      </c>
      <c r="D94" s="255" t="s">
        <v>588</v>
      </c>
      <c r="E94" s="255">
        <v>2397904</v>
      </c>
      <c r="F94" s="394"/>
      <c r="H94" s="253"/>
      <c r="I94" s="254"/>
      <c r="J94" s="254"/>
      <c r="K94" s="29"/>
      <c r="L94" s="29"/>
    </row>
    <row r="95" spans="1:1021" s="21" customFormat="1" ht="69.75" customHeight="1">
      <c r="B95" s="110" t="s">
        <v>592</v>
      </c>
      <c r="C95" s="249" t="s">
        <v>589</v>
      </c>
      <c r="D95" s="255" t="s">
        <v>590</v>
      </c>
      <c r="E95" s="255">
        <v>2397900</v>
      </c>
      <c r="F95" s="394"/>
      <c r="H95" s="253"/>
      <c r="I95" s="254"/>
      <c r="J95" s="254"/>
      <c r="K95" s="29"/>
      <c r="L95" s="29"/>
    </row>
    <row r="96" spans="1:1021" s="21" customFormat="1" ht="15.6">
      <c r="B96" s="76"/>
      <c r="C96" s="250"/>
      <c r="D96" s="251"/>
      <c r="E96" s="193"/>
      <c r="F96" s="252"/>
      <c r="H96" s="253"/>
      <c r="I96" s="254"/>
      <c r="J96" s="254"/>
      <c r="K96" s="29"/>
      <c r="L96" s="29"/>
    </row>
    <row r="97" spans="1:1022" s="21" customFormat="1" ht="30.9" customHeight="1">
      <c r="B97" s="43"/>
      <c r="H97" s="29"/>
      <c r="I97" s="29"/>
      <c r="J97" s="29"/>
      <c r="K97" s="29"/>
      <c r="L97" s="29"/>
    </row>
    <row r="98" spans="1:1022" s="21" customFormat="1" ht="85.5" customHeight="1">
      <c r="B98" s="374" t="s">
        <v>162</v>
      </c>
      <c r="C98" s="375"/>
      <c r="D98" s="375"/>
      <c r="E98" s="388" t="s">
        <v>149</v>
      </c>
      <c r="F98" s="388"/>
      <c r="H98" s="29"/>
      <c r="I98" s="29"/>
      <c r="J98" s="29"/>
      <c r="K98" s="29"/>
      <c r="L98" s="29"/>
    </row>
    <row r="99" spans="1:1022" s="21" customFormat="1" ht="103.5" customHeight="1">
      <c r="A99" s="91" t="s">
        <v>0</v>
      </c>
      <c r="B99" s="18" t="s">
        <v>150</v>
      </c>
      <c r="C99" s="18" t="s">
        <v>151</v>
      </c>
      <c r="D99" s="31" t="s">
        <v>152</v>
      </c>
      <c r="E99" s="388"/>
      <c r="F99" s="388"/>
      <c r="G99" s="29"/>
      <c r="H99" s="29"/>
      <c r="I99" s="29"/>
      <c r="J99" s="29"/>
      <c r="K99" s="29"/>
      <c r="AMG99"/>
      <c r="AMH99"/>
    </row>
    <row r="100" spans="1:1022" s="177" customFormat="1" ht="27" customHeight="1">
      <c r="A100" s="175">
        <v>6</v>
      </c>
      <c r="B100" s="176">
        <v>419</v>
      </c>
      <c r="C100" s="176">
        <v>131</v>
      </c>
      <c r="D100" s="176">
        <f>B100+C100</f>
        <v>550</v>
      </c>
      <c r="E100" s="388"/>
      <c r="F100" s="388"/>
      <c r="G100" s="29"/>
      <c r="H100" s="29"/>
      <c r="I100" s="29"/>
      <c r="J100" s="29"/>
      <c r="K100" s="29"/>
      <c r="AMG100" s="178"/>
      <c r="AMH100" s="178"/>
    </row>
    <row r="101" spans="1:1022" s="177" customFormat="1" ht="27" customHeight="1">
      <c r="A101" s="281"/>
      <c r="B101" s="273"/>
      <c r="C101" s="273"/>
      <c r="D101" s="273"/>
      <c r="E101" s="44"/>
      <c r="F101" s="44"/>
      <c r="G101" s="29"/>
      <c r="H101" s="29"/>
      <c r="I101" s="29"/>
      <c r="J101" s="29"/>
      <c r="K101" s="29"/>
      <c r="AMG101" s="178"/>
      <c r="AMH101" s="178"/>
    </row>
    <row r="102" spans="1:1022" s="21" customFormat="1" ht="30.9" customHeight="1">
      <c r="B102" s="29"/>
      <c r="C102" s="29"/>
      <c r="D102" s="29"/>
      <c r="E102" s="29"/>
      <c r="G102" s="29"/>
      <c r="H102" s="29"/>
      <c r="I102" s="29"/>
      <c r="J102" s="29"/>
      <c r="K102" s="29"/>
      <c r="L102" s="29"/>
      <c r="AMH102"/>
    </row>
    <row r="103" spans="1:1022">
      <c r="A103" s="360"/>
      <c r="B103" s="360"/>
      <c r="C103" s="360"/>
      <c r="D103" s="360"/>
      <c r="E103" s="360"/>
      <c r="F103" s="360"/>
      <c r="G103" s="360"/>
      <c r="H103" s="360"/>
      <c r="I103" s="360"/>
      <c r="J103" s="360"/>
      <c r="K103" s="360"/>
      <c r="L103" s="360"/>
      <c r="M103" s="360"/>
    </row>
    <row r="104" spans="1:1022" s="95" customFormat="1" ht="57.75" customHeight="1">
      <c r="A104" s="94"/>
      <c r="B104" s="94"/>
      <c r="C104" s="94"/>
      <c r="D104" s="94"/>
      <c r="E104" s="94"/>
      <c r="F104" s="94"/>
      <c r="G104" s="94"/>
      <c r="H104" s="64"/>
      <c r="I104" s="64"/>
      <c r="J104" s="65"/>
      <c r="K104" s="65"/>
      <c r="M104" s="60"/>
      <c r="N104" s="61"/>
      <c r="O104" s="61"/>
    </row>
    <row r="105" spans="1:1022" s="61" customFormat="1" ht="100.8">
      <c r="A105" s="59" t="s">
        <v>0</v>
      </c>
      <c r="B105" s="59" t="s">
        <v>1</v>
      </c>
      <c r="C105" s="59" t="s">
        <v>137</v>
      </c>
      <c r="D105" s="59" t="s">
        <v>138</v>
      </c>
      <c r="E105" s="59" t="s">
        <v>2</v>
      </c>
      <c r="F105" s="59" t="s">
        <v>3</v>
      </c>
      <c r="G105" s="59" t="s">
        <v>4</v>
      </c>
      <c r="H105" s="38" t="s">
        <v>9</v>
      </c>
      <c r="I105" s="59" t="s">
        <v>10</v>
      </c>
    </row>
    <row r="106" spans="1:1022" s="61" customFormat="1" ht="98.25" customHeight="1">
      <c r="A106" s="384">
        <v>6</v>
      </c>
      <c r="B106" s="385" t="s">
        <v>12</v>
      </c>
      <c r="C106" s="384" t="s">
        <v>601</v>
      </c>
      <c r="D106" s="385" t="s">
        <v>218</v>
      </c>
      <c r="E106" s="208" t="s">
        <v>255</v>
      </c>
      <c r="F106" s="80" t="s">
        <v>256</v>
      </c>
      <c r="G106" s="80">
        <v>2163268</v>
      </c>
      <c r="H106" s="391">
        <v>450</v>
      </c>
      <c r="I106" s="350">
        <v>5</v>
      </c>
    </row>
    <row r="107" spans="1:1022" s="61" customFormat="1" ht="98.25" customHeight="1">
      <c r="A107" s="384"/>
      <c r="B107" s="385"/>
      <c r="C107" s="384"/>
      <c r="D107" s="385"/>
      <c r="E107" s="208" t="s">
        <v>619</v>
      </c>
      <c r="F107" s="80" t="s">
        <v>620</v>
      </c>
      <c r="G107" s="80">
        <v>2491914</v>
      </c>
      <c r="H107" s="391"/>
      <c r="I107" s="350"/>
    </row>
    <row r="108" spans="1:1022" s="61" customFormat="1"/>
    <row r="109" spans="1:1022" s="61" customFormat="1" ht="26.25" customHeight="1">
      <c r="B109" s="351" t="s">
        <v>257</v>
      </c>
      <c r="C109" s="352"/>
      <c r="D109" s="352"/>
      <c r="E109" s="352"/>
      <c r="F109" s="352"/>
      <c r="H109" s="351" t="s">
        <v>257</v>
      </c>
      <c r="I109" s="352"/>
      <c r="J109" s="352"/>
      <c r="K109" s="352"/>
      <c r="L109" s="352"/>
    </row>
    <row r="110" spans="1:1022" s="61" customFormat="1" ht="28.8">
      <c r="B110" s="59" t="s">
        <v>6</v>
      </c>
      <c r="C110" s="59" t="s">
        <v>5</v>
      </c>
      <c r="D110" s="59" t="s">
        <v>3</v>
      </c>
      <c r="E110" s="59" t="s">
        <v>7</v>
      </c>
      <c r="F110" s="31" t="s">
        <v>143</v>
      </c>
      <c r="H110" s="59" t="s">
        <v>6</v>
      </c>
      <c r="I110" s="59" t="s">
        <v>5</v>
      </c>
      <c r="J110" s="59" t="s">
        <v>3</v>
      </c>
      <c r="K110" s="59" t="s">
        <v>7</v>
      </c>
      <c r="L110" s="262" t="s">
        <v>143</v>
      </c>
    </row>
    <row r="111" spans="1:1022" s="61" customFormat="1" ht="90" customHeight="1">
      <c r="B111" s="81" t="s">
        <v>255</v>
      </c>
      <c r="C111" s="81" t="s">
        <v>255</v>
      </c>
      <c r="D111" s="81" t="s">
        <v>256</v>
      </c>
      <c r="E111" s="116">
        <v>2163268</v>
      </c>
      <c r="F111" s="353" t="s">
        <v>221</v>
      </c>
      <c r="H111" s="81" t="s">
        <v>621</v>
      </c>
      <c r="I111" s="81" t="s">
        <v>622</v>
      </c>
      <c r="J111" s="81" t="s">
        <v>620</v>
      </c>
      <c r="K111" s="116" t="s">
        <v>623</v>
      </c>
      <c r="L111" s="353" t="s">
        <v>221</v>
      </c>
    </row>
    <row r="112" spans="1:1022" s="61" customFormat="1" ht="43.2">
      <c r="B112" s="110" t="s">
        <v>258</v>
      </c>
      <c r="C112" s="110" t="s">
        <v>21</v>
      </c>
      <c r="D112" s="110" t="s">
        <v>259</v>
      </c>
      <c r="E112" s="113">
        <v>2164112</v>
      </c>
      <c r="F112" s="350"/>
      <c r="H112" s="110" t="s">
        <v>624</v>
      </c>
      <c r="I112" s="110" t="s">
        <v>625</v>
      </c>
      <c r="J112" s="110" t="s">
        <v>626</v>
      </c>
      <c r="K112" s="113" t="s">
        <v>627</v>
      </c>
      <c r="L112" s="353"/>
    </row>
    <row r="113" spans="1:1021" s="61" customFormat="1" ht="72.599999999999994" customHeight="1">
      <c r="B113" s="110" t="s">
        <v>260</v>
      </c>
      <c r="C113" s="298" t="s">
        <v>856</v>
      </c>
      <c r="D113" s="298" t="s">
        <v>855</v>
      </c>
      <c r="E113" s="113" t="s">
        <v>22</v>
      </c>
      <c r="F113" s="350"/>
      <c r="H113" s="110" t="s">
        <v>628</v>
      </c>
      <c r="I113" s="110" t="s">
        <v>625</v>
      </c>
      <c r="J113" s="110" t="s">
        <v>629</v>
      </c>
      <c r="K113" s="113" t="s">
        <v>630</v>
      </c>
      <c r="L113" s="353"/>
    </row>
    <row r="114" spans="1:1021" s="61" customFormat="1" ht="43.2">
      <c r="B114" s="110" t="s">
        <v>261</v>
      </c>
      <c r="C114" s="110" t="s">
        <v>261</v>
      </c>
      <c r="D114" s="110" t="s">
        <v>262</v>
      </c>
      <c r="E114" s="113" t="s">
        <v>22</v>
      </c>
      <c r="F114" s="350"/>
      <c r="H114" s="110" t="s">
        <v>260</v>
      </c>
      <c r="I114" s="298" t="s">
        <v>856</v>
      </c>
      <c r="J114" s="298" t="s">
        <v>855</v>
      </c>
      <c r="K114" s="113" t="s">
        <v>22</v>
      </c>
      <c r="L114" s="353"/>
    </row>
    <row r="115" spans="1:1021" s="61" customFormat="1" ht="28.8">
      <c r="B115" s="110" t="s">
        <v>263</v>
      </c>
      <c r="C115" s="110" t="s">
        <v>263</v>
      </c>
      <c r="D115" s="110" t="s">
        <v>264</v>
      </c>
      <c r="E115" s="113">
        <v>16929</v>
      </c>
      <c r="F115" s="350"/>
      <c r="H115" s="110" t="s">
        <v>261</v>
      </c>
      <c r="I115" s="110" t="s">
        <v>261</v>
      </c>
      <c r="J115" s="110" t="s">
        <v>262</v>
      </c>
      <c r="K115" s="113" t="s">
        <v>22</v>
      </c>
      <c r="L115" s="353"/>
    </row>
    <row r="116" spans="1:1021" s="61" customFormat="1" ht="28.8">
      <c r="B116" s="250"/>
      <c r="C116" s="250"/>
      <c r="D116" s="250"/>
      <c r="E116" s="269"/>
      <c r="F116" s="270"/>
      <c r="H116" s="110" t="s">
        <v>263</v>
      </c>
      <c r="I116" s="110" t="s">
        <v>263</v>
      </c>
      <c r="J116" s="110" t="s">
        <v>264</v>
      </c>
      <c r="K116" s="113">
        <v>16929</v>
      </c>
      <c r="L116" s="353"/>
    </row>
    <row r="117" spans="1:1021" s="61" customFormat="1">
      <c r="B117" s="76"/>
      <c r="C117" s="76"/>
      <c r="D117" s="76"/>
      <c r="E117" s="76"/>
      <c r="H117" s="269"/>
      <c r="I117" s="269"/>
      <c r="J117" s="269"/>
      <c r="K117" s="269"/>
      <c r="L117" s="269"/>
    </row>
    <row r="118" spans="1:1021" s="61" customFormat="1" ht="78.75" customHeight="1">
      <c r="A118" s="21"/>
      <c r="B118" s="374" t="s">
        <v>162</v>
      </c>
      <c r="C118" s="375"/>
      <c r="D118" s="375"/>
      <c r="E118" s="388" t="s">
        <v>149</v>
      </c>
      <c r="F118" s="388"/>
      <c r="J118" s="69"/>
      <c r="K118" s="69"/>
      <c r="L118" s="69"/>
      <c r="M118" s="69"/>
    </row>
    <row r="119" spans="1:1021" s="61" customFormat="1" ht="57.6">
      <c r="A119" s="21"/>
      <c r="B119" s="18" t="s">
        <v>150</v>
      </c>
      <c r="C119" s="18" t="s">
        <v>151</v>
      </c>
      <c r="D119" s="31" t="s">
        <v>152</v>
      </c>
      <c r="E119" s="388"/>
      <c r="F119" s="388"/>
      <c r="J119" s="69"/>
      <c r="K119" s="69"/>
      <c r="L119" s="69"/>
      <c r="M119" s="69"/>
    </row>
    <row r="120" spans="1:1021" s="61" customFormat="1" ht="37.5" customHeight="1">
      <c r="A120" s="49" t="s">
        <v>265</v>
      </c>
      <c r="B120" s="66">
        <v>430</v>
      </c>
      <c r="C120" s="66">
        <v>20</v>
      </c>
      <c r="D120" s="66">
        <f>SUM(B120:C120)</f>
        <v>450</v>
      </c>
      <c r="E120" s="388"/>
      <c r="F120" s="388"/>
      <c r="J120" s="69"/>
      <c r="K120" s="69"/>
      <c r="L120" s="69"/>
      <c r="M120" s="69"/>
    </row>
    <row r="121" spans="1:1021" s="21" customFormat="1" ht="28.5" customHeight="1">
      <c r="B121" s="114"/>
      <c r="C121" s="114"/>
      <c r="D121" s="115"/>
      <c r="G121" s="29"/>
      <c r="H121" s="29"/>
      <c r="I121" s="29"/>
      <c r="J121" s="29"/>
      <c r="K121" s="29"/>
      <c r="AMF121"/>
      <c r="AMG121"/>
    </row>
    <row r="122" spans="1:1021">
      <c r="A122" s="360"/>
      <c r="B122" s="360"/>
      <c r="C122" s="360"/>
      <c r="D122" s="360"/>
      <c r="E122" s="360"/>
      <c r="F122" s="360"/>
      <c r="G122" s="360"/>
      <c r="H122" s="360"/>
      <c r="I122" s="360"/>
      <c r="J122" s="360"/>
      <c r="K122" s="360"/>
      <c r="L122" s="360"/>
      <c r="M122" s="360"/>
    </row>
    <row r="123" spans="1:1021">
      <c r="A123" s="28"/>
      <c r="B123" s="28"/>
      <c r="C123" s="28"/>
      <c r="D123" s="28"/>
      <c r="E123" s="28"/>
      <c r="F123" s="28"/>
      <c r="G123" s="28"/>
      <c r="H123" s="28"/>
      <c r="I123" s="28"/>
      <c r="J123" s="28"/>
      <c r="K123" s="28"/>
      <c r="L123" s="28"/>
      <c r="M123" s="28"/>
    </row>
    <row r="125" spans="1:1021" s="21" customFormat="1" ht="119.25" customHeight="1">
      <c r="A125" s="18" t="s">
        <v>0</v>
      </c>
      <c r="B125" s="18" t="s">
        <v>1</v>
      </c>
      <c r="C125" s="18" t="s">
        <v>137</v>
      </c>
      <c r="D125" s="18" t="s">
        <v>138</v>
      </c>
      <c r="E125" s="18" t="s">
        <v>2</v>
      </c>
      <c r="F125" s="18" t="s">
        <v>3</v>
      </c>
      <c r="G125" s="18" t="s">
        <v>4</v>
      </c>
      <c r="H125" s="19" t="s">
        <v>9</v>
      </c>
      <c r="I125" s="18" t="s">
        <v>184</v>
      </c>
    </row>
    <row r="126" spans="1:1021" s="21" customFormat="1" ht="93" customHeight="1">
      <c r="A126" s="218">
        <v>6</v>
      </c>
      <c r="B126" s="80" t="s">
        <v>12</v>
      </c>
      <c r="C126" s="214" t="s">
        <v>609</v>
      </c>
      <c r="D126" s="80" t="s">
        <v>195</v>
      </c>
      <c r="E126" s="213" t="s">
        <v>196</v>
      </c>
      <c r="F126" s="80" t="s">
        <v>197</v>
      </c>
      <c r="G126" s="80" t="s">
        <v>198</v>
      </c>
      <c r="H126" s="66">
        <v>378</v>
      </c>
      <c r="I126" s="91">
        <v>6</v>
      </c>
    </row>
    <row r="127" spans="1:1021" s="21" customFormat="1">
      <c r="K127" s="29"/>
    </row>
    <row r="128" spans="1:1021" s="21" customFormat="1">
      <c r="K128" s="29"/>
    </row>
    <row r="129" spans="1:1021" s="29" customFormat="1" ht="35.25" customHeight="1">
      <c r="B129" s="340" t="s">
        <v>142</v>
      </c>
      <c r="C129" s="340"/>
      <c r="D129" s="340"/>
      <c r="E129" s="340"/>
      <c r="F129" s="340"/>
      <c r="G129" s="30"/>
      <c r="M129" s="21"/>
    </row>
    <row r="130" spans="1:1021" s="21" customFormat="1" ht="74.25" customHeight="1">
      <c r="B130" s="18" t="s">
        <v>6</v>
      </c>
      <c r="C130" s="18" t="s">
        <v>5</v>
      </c>
      <c r="D130" s="18" t="s">
        <v>3</v>
      </c>
      <c r="E130" s="18" t="s">
        <v>7</v>
      </c>
      <c r="F130" s="31" t="s">
        <v>143</v>
      </c>
      <c r="G130" s="18" t="s">
        <v>199</v>
      </c>
      <c r="H130" s="32"/>
      <c r="I130" s="29"/>
      <c r="J130" s="29"/>
      <c r="K130" s="29"/>
      <c r="L130" s="29"/>
    </row>
    <row r="131" spans="1:1021" s="21" customFormat="1">
      <c r="B131" s="40" t="s">
        <v>200</v>
      </c>
      <c r="C131" s="41" t="s">
        <v>201</v>
      </c>
      <c r="D131" s="40" t="s">
        <v>202</v>
      </c>
      <c r="E131" s="41">
        <v>2044857</v>
      </c>
      <c r="F131" s="117">
        <v>900</v>
      </c>
      <c r="G131" s="58" t="s">
        <v>203</v>
      </c>
      <c r="I131" s="29"/>
      <c r="J131" s="29"/>
      <c r="K131" s="29"/>
      <c r="L131" s="29"/>
    </row>
    <row r="132" spans="1:1021" s="21" customFormat="1">
      <c r="B132" s="41" t="s">
        <v>204</v>
      </c>
      <c r="C132" s="41" t="s">
        <v>205</v>
      </c>
      <c r="D132" s="41" t="s">
        <v>206</v>
      </c>
      <c r="E132" s="41">
        <v>2044866</v>
      </c>
      <c r="F132" s="117">
        <v>101</v>
      </c>
      <c r="G132" s="58" t="s">
        <v>207</v>
      </c>
      <c r="I132" s="29"/>
      <c r="J132" s="29"/>
      <c r="K132" s="29"/>
      <c r="L132" s="29"/>
    </row>
    <row r="133" spans="1:1021" s="21" customFormat="1">
      <c r="B133" s="41" t="s">
        <v>208</v>
      </c>
      <c r="C133" s="41" t="s">
        <v>209</v>
      </c>
      <c r="D133" s="41" t="s">
        <v>210</v>
      </c>
      <c r="E133" s="41">
        <v>2045895</v>
      </c>
      <c r="F133" s="117">
        <v>200</v>
      </c>
      <c r="G133" s="58" t="s">
        <v>211</v>
      </c>
      <c r="I133" s="29"/>
      <c r="J133" s="29"/>
      <c r="K133" s="29"/>
      <c r="L133" s="29"/>
    </row>
    <row r="134" spans="1:1021" s="21" customFormat="1">
      <c r="B134" s="41" t="s">
        <v>212</v>
      </c>
      <c r="C134" s="41" t="s">
        <v>213</v>
      </c>
      <c r="D134" s="41" t="s">
        <v>214</v>
      </c>
      <c r="E134" s="41">
        <v>2044854</v>
      </c>
      <c r="F134" s="117">
        <v>0</v>
      </c>
      <c r="G134" s="58" t="s">
        <v>211</v>
      </c>
      <c r="I134" s="29"/>
      <c r="J134" s="29"/>
      <c r="K134" s="29"/>
      <c r="L134" s="29"/>
    </row>
    <row r="135" spans="1:1021" s="21" customFormat="1" ht="23.25" customHeight="1">
      <c r="B135" s="43"/>
      <c r="H135" s="29"/>
      <c r="I135" s="29"/>
      <c r="J135" s="29"/>
      <c r="K135" s="29"/>
      <c r="L135" s="29"/>
    </row>
    <row r="136" spans="1:1021" s="21" customFormat="1" ht="90.75" customHeight="1">
      <c r="B136" s="340" t="s">
        <v>162</v>
      </c>
      <c r="C136" s="340"/>
      <c r="D136" s="340"/>
      <c r="E136" s="388" t="s">
        <v>149</v>
      </c>
      <c r="F136" s="388"/>
      <c r="H136" s="29"/>
      <c r="I136" s="29"/>
      <c r="J136" s="29"/>
      <c r="K136" s="29"/>
      <c r="L136" s="29"/>
    </row>
    <row r="137" spans="1:1021" s="21" customFormat="1" ht="113.4" customHeight="1">
      <c r="B137" s="18" t="s">
        <v>150</v>
      </c>
      <c r="C137" s="18" t="s">
        <v>151</v>
      </c>
      <c r="D137" s="31" t="s">
        <v>152</v>
      </c>
      <c r="E137" s="388"/>
      <c r="F137" s="388"/>
      <c r="G137" s="29"/>
      <c r="H137" s="29"/>
      <c r="I137" s="29"/>
      <c r="J137" s="29"/>
      <c r="K137" s="29"/>
      <c r="AMF137"/>
      <c r="AMG137"/>
    </row>
    <row r="138" spans="1:1021" s="21" customFormat="1" ht="28.5" customHeight="1">
      <c r="B138" s="117">
        <v>353.08</v>
      </c>
      <c r="C138" s="117">
        <v>24.92</v>
      </c>
      <c r="D138" s="117">
        <v>378</v>
      </c>
      <c r="E138" s="388"/>
      <c r="F138" s="388"/>
      <c r="G138" s="29"/>
      <c r="H138" s="29"/>
      <c r="I138" s="29"/>
      <c r="J138" s="29"/>
      <c r="K138" s="29"/>
      <c r="AMF138"/>
      <c r="AMG138"/>
    </row>
    <row r="139" spans="1:1021" s="21" customFormat="1" ht="28.5" customHeight="1">
      <c r="B139" s="223"/>
      <c r="C139" s="223"/>
      <c r="D139" s="223"/>
      <c r="E139" s="44"/>
      <c r="F139" s="44"/>
      <c r="G139" s="29"/>
      <c r="H139" s="29"/>
      <c r="I139" s="29"/>
      <c r="J139" s="29"/>
      <c r="K139" s="29"/>
      <c r="AMF139"/>
      <c r="AMG139"/>
    </row>
    <row r="140" spans="1:1021" s="21" customFormat="1">
      <c r="B140" s="29"/>
      <c r="C140" s="29"/>
      <c r="D140" s="29"/>
      <c r="E140" s="29"/>
      <c r="G140" s="29"/>
      <c r="H140" s="29"/>
      <c r="I140" s="29"/>
      <c r="J140" s="29"/>
      <c r="K140" s="29"/>
      <c r="L140" s="29"/>
      <c r="AMG140"/>
    </row>
    <row r="141" spans="1:1021" s="37" customFormat="1" ht="57.75" customHeight="1">
      <c r="A141" s="35"/>
      <c r="B141" s="35"/>
      <c r="C141" s="35"/>
      <c r="D141" s="35"/>
      <c r="E141" s="35"/>
      <c r="F141" s="35"/>
      <c r="G141" s="35"/>
      <c r="H141" s="36"/>
      <c r="I141" s="21"/>
      <c r="J141" s="26"/>
      <c r="K141" s="26"/>
      <c r="L141" s="20"/>
      <c r="M141" s="21"/>
    </row>
    <row r="142" spans="1:1021" s="21" customFormat="1" ht="121.5" customHeight="1">
      <c r="A142" s="18" t="s">
        <v>0</v>
      </c>
      <c r="B142" s="18" t="s">
        <v>1</v>
      </c>
      <c r="C142" s="18" t="s">
        <v>137</v>
      </c>
      <c r="D142" s="18" t="s">
        <v>138</v>
      </c>
      <c r="E142" s="18" t="s">
        <v>2</v>
      </c>
      <c r="F142" s="18" t="s">
        <v>3</v>
      </c>
      <c r="G142" s="18" t="s">
        <v>4</v>
      </c>
      <c r="H142" s="19" t="s">
        <v>9</v>
      </c>
      <c r="I142" s="18" t="s">
        <v>184</v>
      </c>
    </row>
    <row r="143" spans="1:1021" s="21" customFormat="1" ht="72">
      <c r="A143" s="373">
        <v>6</v>
      </c>
      <c r="B143" s="80" t="s">
        <v>12</v>
      </c>
      <c r="C143" s="368" t="s">
        <v>610</v>
      </c>
      <c r="D143" s="85" t="s">
        <v>164</v>
      </c>
      <c r="E143" s="335" t="s">
        <v>904</v>
      </c>
      <c r="F143" s="336" t="s">
        <v>905</v>
      </c>
      <c r="G143" s="88" t="s">
        <v>906</v>
      </c>
      <c r="H143" s="359">
        <v>478</v>
      </c>
      <c r="I143" s="361">
        <v>7</v>
      </c>
    </row>
    <row r="144" spans="1:1021" s="21" customFormat="1" ht="28.8">
      <c r="A144" s="373"/>
      <c r="B144" s="337" t="s">
        <v>165</v>
      </c>
      <c r="C144" s="370"/>
      <c r="D144" s="90"/>
      <c r="E144" s="338" t="s">
        <v>166</v>
      </c>
      <c r="F144" s="339" t="s">
        <v>167</v>
      </c>
      <c r="G144" s="339">
        <v>2075394</v>
      </c>
      <c r="H144" s="359"/>
      <c r="I144" s="361"/>
    </row>
    <row r="145" spans="1:1021" s="21" customFormat="1" ht="15.75" customHeight="1">
      <c r="C145" s="25"/>
      <c r="E145" s="25"/>
      <c r="F145" s="25"/>
      <c r="G145" s="25"/>
      <c r="H145" s="26"/>
      <c r="I145" s="26"/>
      <c r="J145" s="26"/>
      <c r="M145" s="27"/>
    </row>
    <row r="146" spans="1:1021" s="21" customFormat="1">
      <c r="K146" s="29"/>
    </row>
    <row r="147" spans="1:1021" s="29" customFormat="1" ht="35.25" customHeight="1">
      <c r="B147" s="340" t="s">
        <v>142</v>
      </c>
      <c r="C147" s="340"/>
      <c r="D147" s="340"/>
      <c r="E147" s="340"/>
      <c r="F147" s="340"/>
      <c r="G147" s="30"/>
      <c r="M147" s="21"/>
    </row>
    <row r="148" spans="1:1021" s="21" customFormat="1" ht="45" customHeight="1">
      <c r="B148" s="18" t="s">
        <v>6</v>
      </c>
      <c r="C148" s="18" t="s">
        <v>5</v>
      </c>
      <c r="D148" s="18" t="s">
        <v>3</v>
      </c>
      <c r="E148" s="18" t="s">
        <v>7</v>
      </c>
      <c r="F148" s="31" t="s">
        <v>143</v>
      </c>
      <c r="H148" s="32"/>
      <c r="I148" s="29"/>
      <c r="J148" s="29"/>
      <c r="K148" s="29"/>
      <c r="L148" s="29"/>
    </row>
    <row r="149" spans="1:1021" s="21" customFormat="1" ht="28.8">
      <c r="B149" s="80" t="s">
        <v>165</v>
      </c>
      <c r="C149" s="88" t="s">
        <v>166</v>
      </c>
      <c r="D149" s="88" t="s">
        <v>167</v>
      </c>
      <c r="E149" s="88">
        <v>2075394</v>
      </c>
      <c r="F149" s="42">
        <v>75</v>
      </c>
      <c r="I149" s="29"/>
      <c r="J149" s="29"/>
      <c r="K149" s="29"/>
      <c r="L149" s="29"/>
    </row>
    <row r="150" spans="1:1021" s="21" customFormat="1" ht="22.5" customHeight="1">
      <c r="B150" s="43"/>
      <c r="H150" s="29"/>
      <c r="I150" s="29"/>
      <c r="J150" s="29"/>
      <c r="K150" s="29"/>
      <c r="L150" s="29"/>
    </row>
    <row r="151" spans="1:1021" s="21" customFormat="1" ht="70.5" customHeight="1">
      <c r="B151" s="340" t="s">
        <v>162</v>
      </c>
      <c r="C151" s="340"/>
      <c r="D151" s="340"/>
      <c r="E151" s="388" t="s">
        <v>149</v>
      </c>
      <c r="F151" s="388"/>
      <c r="H151" s="29"/>
      <c r="I151" s="29"/>
      <c r="J151" s="29"/>
      <c r="K151" s="29"/>
      <c r="L151" s="29"/>
    </row>
    <row r="152" spans="1:1021" s="21" customFormat="1" ht="96" customHeight="1">
      <c r="B152" s="18" t="s">
        <v>150</v>
      </c>
      <c r="C152" s="18" t="s">
        <v>151</v>
      </c>
      <c r="D152" s="31" t="s">
        <v>152</v>
      </c>
      <c r="E152" s="388"/>
      <c r="F152" s="388"/>
      <c r="G152" s="29"/>
      <c r="H152" s="29"/>
      <c r="I152" s="29"/>
      <c r="J152" s="29"/>
      <c r="K152" s="29"/>
      <c r="AMF152"/>
      <c r="AMG152"/>
    </row>
    <row r="153" spans="1:1021" s="21" customFormat="1" ht="23.25" customHeight="1">
      <c r="B153" s="50">
        <v>300</v>
      </c>
      <c r="C153" s="50">
        <v>178</v>
      </c>
      <c r="D153" s="50">
        <v>478</v>
      </c>
      <c r="E153" s="388"/>
      <c r="F153" s="388"/>
      <c r="G153" s="29"/>
      <c r="H153" s="29"/>
      <c r="I153" s="29"/>
      <c r="J153" s="29"/>
      <c r="K153" s="29"/>
      <c r="AMF153"/>
      <c r="AMG153"/>
    </row>
    <row r="154" spans="1:1021" s="21" customFormat="1">
      <c r="B154" s="29"/>
      <c r="C154" s="29"/>
      <c r="D154" s="29"/>
      <c r="E154" s="29"/>
      <c r="G154" s="29"/>
      <c r="H154" s="29"/>
      <c r="I154" s="29"/>
      <c r="J154" s="29"/>
      <c r="K154" s="29"/>
      <c r="L154" s="29"/>
      <c r="AMG154"/>
    </row>
    <row r="155" spans="1:1021">
      <c r="A155" s="360"/>
      <c r="B155" s="360"/>
      <c r="C155" s="360"/>
      <c r="D155" s="360"/>
      <c r="E155" s="360"/>
      <c r="F155" s="360"/>
      <c r="G155" s="360"/>
      <c r="H155" s="360"/>
      <c r="I155" s="360"/>
      <c r="J155" s="360"/>
      <c r="K155" s="360"/>
      <c r="L155" s="360"/>
      <c r="M155" s="360"/>
    </row>
  </sheetData>
  <mergeCells count="79">
    <mergeCell ref="I54:L54"/>
    <mergeCell ref="A155:M155"/>
    <mergeCell ref="F111:F115"/>
    <mergeCell ref="B118:D118"/>
    <mergeCell ref="E118:F120"/>
    <mergeCell ref="B59:D59"/>
    <mergeCell ref="A82:M82"/>
    <mergeCell ref="B90:F90"/>
    <mergeCell ref="B86:B87"/>
    <mergeCell ref="I86:I87"/>
    <mergeCell ref="A86:A87"/>
    <mergeCell ref="C143:C144"/>
    <mergeCell ref="B147:F147"/>
    <mergeCell ref="F92:F95"/>
    <mergeCell ref="C86:C87"/>
    <mergeCell ref="D86:D87"/>
    <mergeCell ref="E151:F153"/>
    <mergeCell ref="E59:F59"/>
    <mergeCell ref="B54:F54"/>
    <mergeCell ref="F56:F57"/>
    <mergeCell ref="B98:D98"/>
    <mergeCell ref="E98:F100"/>
    <mergeCell ref="A103:M103"/>
    <mergeCell ref="A122:M122"/>
    <mergeCell ref="I143:I144"/>
    <mergeCell ref="B129:F129"/>
    <mergeCell ref="B136:D136"/>
    <mergeCell ref="E136:F138"/>
    <mergeCell ref="B151:D151"/>
    <mergeCell ref="B109:F109"/>
    <mergeCell ref="D106:D107"/>
    <mergeCell ref="H106:H107"/>
    <mergeCell ref="A143:A144"/>
    <mergeCell ref="H143:H144"/>
    <mergeCell ref="B13:F13"/>
    <mergeCell ref="A14:A19"/>
    <mergeCell ref="A6:M6"/>
    <mergeCell ref="B17:D17"/>
    <mergeCell ref="E17:F19"/>
    <mergeCell ref="C32:F32"/>
    <mergeCell ref="A23:M23"/>
    <mergeCell ref="B30:M30"/>
    <mergeCell ref="A106:A107"/>
    <mergeCell ref="B106:B107"/>
    <mergeCell ref="C106:C107"/>
    <mergeCell ref="C39:E42"/>
    <mergeCell ref="F39:I42"/>
    <mergeCell ref="F43:I43"/>
    <mergeCell ref="I106:I107"/>
    <mergeCell ref="H109:L109"/>
    <mergeCell ref="L111:L116"/>
    <mergeCell ref="F4:H4"/>
    <mergeCell ref="A1:G1"/>
    <mergeCell ref="F3:H3"/>
    <mergeCell ref="F44:I44"/>
    <mergeCell ref="H86:H87"/>
    <mergeCell ref="A47:M47"/>
    <mergeCell ref="J49:J51"/>
    <mergeCell ref="A49:A51"/>
    <mergeCell ref="B49:B51"/>
    <mergeCell ref="C49:C51"/>
    <mergeCell ref="D49:D51"/>
    <mergeCell ref="I49:I51"/>
    <mergeCell ref="H32:K32"/>
    <mergeCell ref="A63:D63"/>
    <mergeCell ref="A65:A66"/>
    <mergeCell ref="B65:B66"/>
    <mergeCell ref="C65:C66"/>
    <mergeCell ref="D65:D66"/>
    <mergeCell ref="A67:A68"/>
    <mergeCell ref="B67:B68"/>
    <mergeCell ref="C67:C68"/>
    <mergeCell ref="D67:D68"/>
    <mergeCell ref="I67:I68"/>
    <mergeCell ref="B71:F71"/>
    <mergeCell ref="B76:D76"/>
    <mergeCell ref="E76:F76"/>
    <mergeCell ref="I65:I66"/>
    <mergeCell ref="J65:J68"/>
  </mergeCells>
  <phoneticPr fontId="4" type="noConversion"/>
  <conditionalFormatting sqref="K34">
    <cfRule type="duplicateValues" dxfId="2" priority="1"/>
    <cfRule type="duplicateValues" dxfId="1" priority="2"/>
    <cfRule type="duplicateValues" dxfId="0" priority="3"/>
  </conditionalFormatting>
  <dataValidations count="2">
    <dataValidation type="textLength" operator="lessThanOrEqual" allowBlank="1" showInputMessage="1" showErrorMessage="1" errorTitle="Max. 63 caratteri" prompt="Codice a discrezione del fornitore (es: EAN)_x000a_(Lunghezza max. 63 caratteri)" sqref="K34" xr:uid="{1864DCCC-65A0-473B-BB25-C1364A06C7B7}">
      <formula1>63</formula1>
    </dataValidation>
    <dataValidation type="textLength" operator="lessThanOrEqual" allowBlank="1" showInputMessage="1" showErrorMessage="1" errorTitle="Max. 15 caratteri" prompt="Codice del prodotto (max. 15 car)" sqref="J34:J35" xr:uid="{8FCDBCEA-0415-47C1-A432-0E7A6EAB5A28}">
      <formula1>15</formula1>
    </dataValidation>
  </dataValidations>
  <pageMargins left="0.70866141732283472" right="0.70866141732283472" top="0.35433070866141736" bottom="0.35433070866141736" header="0.11811023622047245" footer="0.11811023622047245"/>
  <pageSetup paperSize="9" scale="36" fitToHeight="0" orientation="portrait" r:id="rId1"/>
  <headerFooter>
    <oddFooter>&amp;C&amp;8&amp;P di &amp;N</oddFooter>
  </headerFooter>
  <rowBreaks count="6" manualBreakCount="6">
    <brk id="22" max="12" man="1"/>
    <brk id="46" max="16383" man="1"/>
    <brk id="81" max="16383" man="1"/>
    <brk id="102" max="12" man="1"/>
    <brk id="121" max="12" man="1"/>
    <brk id="13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D9985-6CF4-4122-8315-0323A0E2949A}">
  <sheetPr>
    <pageSetUpPr fitToPage="1"/>
  </sheetPr>
  <dimension ref="A1:AMH22"/>
  <sheetViews>
    <sheetView topLeftCell="A9" zoomScale="90" zoomScaleNormal="90" workbookViewId="0">
      <selection activeCell="K14" sqref="K14"/>
    </sheetView>
  </sheetViews>
  <sheetFormatPr defaultRowHeight="14.4"/>
  <cols>
    <col min="1" max="1" width="9.33203125" bestFit="1" customWidth="1"/>
    <col min="2" max="2" width="28.109375" customWidth="1"/>
    <col min="3" max="3" width="13.6640625" customWidth="1"/>
    <col min="4" max="4" width="18" customWidth="1"/>
    <col min="5" max="5" width="20.5546875" customWidth="1"/>
    <col min="6" max="7" width="16.5546875" customWidth="1"/>
    <col min="8" max="8" width="21.6640625" customWidth="1"/>
    <col min="9" max="9" width="17.5546875" customWidth="1"/>
    <col min="10" max="10" width="16.33203125" customWidth="1"/>
    <col min="11" max="11" width="14.33203125" bestFit="1" customWidth="1"/>
  </cols>
  <sheetData>
    <row r="1" spans="1:14" s="5" customFormat="1" ht="75.75" customHeight="1">
      <c r="A1" s="355" t="s">
        <v>11</v>
      </c>
      <c r="B1" s="355"/>
      <c r="C1" s="355"/>
      <c r="D1" s="355"/>
      <c r="E1" s="355"/>
      <c r="F1" s="355"/>
      <c r="G1" s="355"/>
      <c r="H1" s="4"/>
      <c r="I1" s="4"/>
      <c r="J1" s="4"/>
      <c r="K1" s="4"/>
      <c r="L1" s="4"/>
    </row>
    <row r="2" spans="1:14" s="5" customFormat="1" ht="75.75" customHeight="1">
      <c r="A2" s="3"/>
      <c r="B2" s="3"/>
      <c r="C2" s="3"/>
      <c r="D2" s="3"/>
      <c r="E2" s="3"/>
      <c r="F2" s="3"/>
      <c r="G2" s="3"/>
      <c r="H2" s="4"/>
      <c r="I2" s="4"/>
      <c r="J2" s="4"/>
      <c r="K2" s="4"/>
      <c r="L2" s="4"/>
    </row>
    <row r="3" spans="1:14" s="5" customFormat="1" ht="75.75" customHeight="1">
      <c r="A3" s="3"/>
      <c r="B3" s="3"/>
      <c r="C3" s="267" t="s">
        <v>0</v>
      </c>
      <c r="D3" s="267" t="s">
        <v>482</v>
      </c>
      <c r="E3" s="267" t="s">
        <v>483</v>
      </c>
      <c r="F3" s="501" t="s">
        <v>1</v>
      </c>
      <c r="G3" s="502"/>
      <c r="H3" s="502"/>
      <c r="I3" s="4"/>
      <c r="J3" s="4"/>
      <c r="K3" s="4"/>
      <c r="L3" s="4"/>
    </row>
    <row r="4" spans="1:14" s="5" customFormat="1" ht="75.75" customHeight="1">
      <c r="A4" s="3"/>
      <c r="B4" s="3"/>
      <c r="C4" s="268">
        <v>7</v>
      </c>
      <c r="D4" s="268" t="s">
        <v>484</v>
      </c>
      <c r="E4" s="268" t="s">
        <v>569</v>
      </c>
      <c r="F4" s="503" t="s">
        <v>13</v>
      </c>
      <c r="G4" s="503"/>
      <c r="H4" s="503"/>
      <c r="I4" s="4"/>
      <c r="J4" s="4"/>
      <c r="K4" s="4"/>
      <c r="L4" s="4"/>
    </row>
    <row r="5" spans="1:14" s="5" customFormat="1" ht="15.75" customHeight="1">
      <c r="A5" s="3"/>
      <c r="B5" s="3"/>
      <c r="C5" s="3"/>
      <c r="D5" s="3"/>
      <c r="E5" s="3"/>
      <c r="F5" s="3"/>
      <c r="G5" s="3"/>
      <c r="H5" s="4"/>
      <c r="I5" s="4"/>
      <c r="J5" s="4"/>
      <c r="K5" s="4"/>
      <c r="L5" s="4"/>
    </row>
    <row r="6" spans="1:14">
      <c r="A6" s="360" t="s">
        <v>618</v>
      </c>
      <c r="B6" s="360"/>
      <c r="C6" s="360"/>
      <c r="D6" s="360"/>
      <c r="E6" s="360"/>
      <c r="F6" s="360"/>
      <c r="G6" s="360"/>
      <c r="H6" s="360"/>
      <c r="I6" s="360"/>
      <c r="J6" s="360"/>
      <c r="K6" s="360"/>
      <c r="L6" s="21"/>
      <c r="M6" s="21"/>
    </row>
    <row r="8" spans="1:14" s="10" customFormat="1" ht="129.6" customHeight="1">
      <c r="A8" s="261" t="s">
        <v>0</v>
      </c>
      <c r="B8" s="261" t="s">
        <v>1</v>
      </c>
      <c r="C8" s="261" t="s">
        <v>137</v>
      </c>
      <c r="D8" s="261" t="s">
        <v>138</v>
      </c>
      <c r="E8" s="261" t="s">
        <v>2</v>
      </c>
      <c r="F8" s="261" t="s">
        <v>3</v>
      </c>
      <c r="G8" s="261" t="s">
        <v>4</v>
      </c>
      <c r="H8" s="266" t="s">
        <v>9</v>
      </c>
      <c r="I8" s="266" t="s">
        <v>10</v>
      </c>
      <c r="L8" s="9"/>
    </row>
    <row r="9" spans="1:14" s="10" customFormat="1" ht="166.5" customHeight="1">
      <c r="A9" s="207">
        <v>7</v>
      </c>
      <c r="B9" s="85" t="s">
        <v>13</v>
      </c>
      <c r="C9" s="219" t="s">
        <v>611</v>
      </c>
      <c r="D9" s="85" t="s">
        <v>139</v>
      </c>
      <c r="E9" s="218" t="s">
        <v>140</v>
      </c>
      <c r="F9" s="85" t="s">
        <v>141</v>
      </c>
      <c r="G9" s="85" t="s">
        <v>153</v>
      </c>
      <c r="H9" s="90">
        <v>400</v>
      </c>
      <c r="I9" s="91">
        <v>1</v>
      </c>
      <c r="L9" s="9"/>
    </row>
    <row r="10" spans="1:14" s="10" customFormat="1" ht="30.75" customHeight="1">
      <c r="C10" s="11"/>
      <c r="E10" s="11"/>
      <c r="F10" s="11"/>
      <c r="G10" s="11"/>
      <c r="H10" s="12"/>
      <c r="I10" s="12"/>
      <c r="J10" s="12"/>
      <c r="M10" s="13"/>
    </row>
    <row r="11" spans="1:14" s="10" customFormat="1" ht="15.6">
      <c r="K11" s="14"/>
    </row>
    <row r="12" spans="1:14" s="14" customFormat="1" ht="35.25" customHeight="1">
      <c r="B12" s="500" t="s">
        <v>142</v>
      </c>
      <c r="C12" s="500"/>
      <c r="D12" s="500"/>
      <c r="E12" s="500"/>
      <c r="F12" s="500"/>
      <c r="G12" s="15"/>
      <c r="M12" s="10"/>
      <c r="N12" s="10"/>
    </row>
    <row r="13" spans="1:14" s="10" customFormat="1" ht="74.25" customHeight="1">
      <c r="B13" s="18" t="s">
        <v>6</v>
      </c>
      <c r="C13" s="18" t="s">
        <v>5</v>
      </c>
      <c r="D13" s="18" t="s">
        <v>3</v>
      </c>
      <c r="E13" s="18" t="s">
        <v>7</v>
      </c>
      <c r="F13" s="31" t="s">
        <v>143</v>
      </c>
      <c r="H13" s="16"/>
      <c r="I13" s="14"/>
      <c r="J13" s="14"/>
      <c r="K13" s="14"/>
      <c r="L13" s="14"/>
    </row>
    <row r="14" spans="1:14" s="10" customFormat="1" ht="100.8">
      <c r="B14" s="263" t="s">
        <v>154</v>
      </c>
      <c r="C14" s="295" t="s">
        <v>853</v>
      </c>
      <c r="D14" s="296" t="s">
        <v>865</v>
      </c>
      <c r="E14" s="297" t="s">
        <v>866</v>
      </c>
      <c r="F14" s="49" t="s">
        <v>144</v>
      </c>
      <c r="G14" s="10" t="s">
        <v>854</v>
      </c>
      <c r="I14" s="14"/>
      <c r="J14" s="14"/>
      <c r="K14" s="14"/>
      <c r="L14" s="14"/>
    </row>
    <row r="15" spans="1:14" s="10" customFormat="1" ht="43.5" customHeight="1">
      <c r="B15" s="49" t="s">
        <v>145</v>
      </c>
      <c r="C15" s="264" t="s">
        <v>146</v>
      </c>
      <c r="D15" s="49">
        <v>90007877</v>
      </c>
      <c r="E15" s="265" t="s">
        <v>147</v>
      </c>
      <c r="F15" s="49" t="s">
        <v>144</v>
      </c>
      <c r="I15" s="14"/>
      <c r="J15" s="14"/>
      <c r="K15" s="14"/>
      <c r="L15" s="14"/>
    </row>
    <row r="16" spans="1:14" s="10" customFormat="1" ht="43.2">
      <c r="B16" s="49" t="s">
        <v>148</v>
      </c>
      <c r="C16" s="264" t="s">
        <v>155</v>
      </c>
      <c r="D16" s="49">
        <v>90008165</v>
      </c>
      <c r="E16" s="49">
        <v>2279337</v>
      </c>
      <c r="F16" s="49" t="s">
        <v>144</v>
      </c>
      <c r="I16" s="14"/>
      <c r="J16" s="14"/>
      <c r="K16" s="14"/>
      <c r="L16" s="14"/>
    </row>
    <row r="17" spans="2:1022" s="10" customFormat="1" ht="30.75" customHeight="1">
      <c r="B17" s="17"/>
      <c r="H17" s="14"/>
      <c r="I17" s="14"/>
      <c r="J17" s="14"/>
      <c r="K17" s="14"/>
      <c r="L17" s="14"/>
    </row>
    <row r="18" spans="2:1022" s="10" customFormat="1" ht="78.75" customHeight="1">
      <c r="B18" s="501" t="s">
        <v>156</v>
      </c>
      <c r="C18" s="501"/>
      <c r="D18" s="501"/>
      <c r="E18" s="439" t="s">
        <v>149</v>
      </c>
      <c r="F18" s="439"/>
      <c r="H18" s="14"/>
      <c r="I18" s="14"/>
      <c r="J18" s="14"/>
      <c r="K18" s="14"/>
      <c r="L18" s="14"/>
    </row>
    <row r="19" spans="2:1022" s="10" customFormat="1" ht="105" customHeight="1">
      <c r="B19" s="261" t="s">
        <v>150</v>
      </c>
      <c r="C19" s="261" t="s">
        <v>151</v>
      </c>
      <c r="D19" s="262" t="s">
        <v>152</v>
      </c>
      <c r="E19" s="439"/>
      <c r="F19" s="439"/>
      <c r="G19" s="14"/>
      <c r="H19" s="14"/>
      <c r="I19" s="14"/>
      <c r="J19" s="14"/>
      <c r="K19" s="14"/>
      <c r="AMG19" s="8"/>
      <c r="AMH19" s="8"/>
    </row>
    <row r="20" spans="2:1022" s="10" customFormat="1" ht="28.5" customHeight="1">
      <c r="B20" s="92">
        <v>400</v>
      </c>
      <c r="C20" s="92">
        <v>0</v>
      </c>
      <c r="D20" s="92">
        <v>400</v>
      </c>
      <c r="E20" s="439"/>
      <c r="F20" s="439"/>
      <c r="G20" s="14"/>
      <c r="H20" s="14"/>
      <c r="I20" s="14"/>
      <c r="J20" s="14"/>
      <c r="K20" s="14"/>
      <c r="AMG20" s="8"/>
      <c r="AMH20" s="8"/>
    </row>
    <row r="21" spans="2:1022" s="8" customFormat="1" ht="15.6"/>
    <row r="22" spans="2:1022" s="8" customFormat="1" ht="15.6"/>
  </sheetData>
  <mergeCells count="7">
    <mergeCell ref="A1:G1"/>
    <mergeCell ref="B12:F12"/>
    <mergeCell ref="B18:D18"/>
    <mergeCell ref="E18:F20"/>
    <mergeCell ref="F3:H3"/>
    <mergeCell ref="F4:H4"/>
    <mergeCell ref="A6:K6"/>
  </mergeCells>
  <pageMargins left="0.7" right="0.7" top="0.75" bottom="0.75" header="0.3" footer="0.3"/>
  <pageSetup paperSize="9" scale="45"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14</vt:i4>
      </vt:variant>
    </vt:vector>
  </HeadingPairs>
  <TitlesOfParts>
    <vt:vector size="22" baseType="lpstr">
      <vt:lpstr>LOTTO 1</vt:lpstr>
      <vt:lpstr>LOTTO 1 Movi combo kit</vt:lpstr>
      <vt:lpstr>LOTTO 2</vt:lpstr>
      <vt:lpstr>LOTTO 3</vt:lpstr>
      <vt:lpstr>LOTTO 4</vt:lpstr>
      <vt:lpstr>LOTTO 5</vt:lpstr>
      <vt:lpstr>LOTTO 6</vt:lpstr>
      <vt:lpstr>LOTTO 7</vt:lpstr>
      <vt:lpstr>'LOTTO 1'!Area_stampa</vt:lpstr>
      <vt:lpstr>'LOTTO 1 Movi combo kit'!Area_stampa</vt:lpstr>
      <vt:lpstr>'LOTTO 2'!Area_stampa</vt:lpstr>
      <vt:lpstr>'LOTTO 3'!Area_stampa</vt:lpstr>
      <vt:lpstr>'LOTTO 4'!Area_stampa</vt:lpstr>
      <vt:lpstr>'LOTTO 5'!Area_stampa</vt:lpstr>
      <vt:lpstr>'LOTTO 6'!Area_stampa</vt:lpstr>
      <vt:lpstr>'LOTTO 7'!Area_stampa</vt:lpstr>
      <vt:lpstr>'LOTTO 1'!Titoli_stampa</vt:lpstr>
      <vt:lpstr>'LOTTO 1 Movi combo kit'!Titoli_stampa</vt:lpstr>
      <vt:lpstr>'LOTTO 3'!Titoli_stampa</vt:lpstr>
      <vt:lpstr>'LOTTO 4'!Titoli_stampa</vt:lpstr>
      <vt:lpstr>'LOTTO 5'!Titoli_stampa</vt:lpstr>
      <vt:lpstr>'LOTTO 6'!Titoli_stampa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Orlando</dc:creator>
  <cp:lastModifiedBy>Marilina Armentano</cp:lastModifiedBy>
  <cp:lastPrinted>2024-03-19T20:15:19Z</cp:lastPrinted>
  <dcterms:created xsi:type="dcterms:W3CDTF">2021-12-10T09:32:12Z</dcterms:created>
  <dcterms:modified xsi:type="dcterms:W3CDTF">2026-02-19T16:50:50Z</dcterms:modified>
</cp:coreProperties>
</file>